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Ustawienia\MChrominski\Desktop\"/>
    </mc:Choice>
  </mc:AlternateContent>
  <bookViews>
    <workbookView xWindow="0" yWindow="0" windowWidth="18600" windowHeight="6960"/>
  </bookViews>
  <sheets>
    <sheet name="Arkusz1" sheetId="1" r:id="rId1"/>
    <sheet name="Arkusz2" sheetId="2" state="hidden" r:id="rId2"/>
  </sheets>
  <definedNames>
    <definedName name="_xlnm.Print_Area" localSheetId="0">Arkusz1!$A$1:$M$71</definedName>
  </definedNames>
  <calcPr calcId="152511"/>
</workbook>
</file>

<file path=xl/calcChain.xml><?xml version="1.0" encoding="utf-8"?>
<calcChain xmlns="http://schemas.openxmlformats.org/spreadsheetml/2006/main">
  <c r="G31" i="1" l="1"/>
  <c r="I34" i="1" l="1"/>
  <c r="B35" i="1" l="1"/>
  <c r="B33" i="1" l="1"/>
  <c r="B32" i="1" l="1"/>
  <c r="B48" i="1" l="1"/>
  <c r="H51" i="1" l="1"/>
  <c r="F42" i="1" l="1"/>
  <c r="B42" i="1" l="1"/>
  <c r="B43" i="1"/>
  <c r="I44" i="1" l="1"/>
  <c r="B44" i="1" s="1"/>
  <c r="D36" i="1"/>
  <c r="F36" i="1" s="1"/>
  <c r="H36" i="1" s="1"/>
  <c r="J36" i="1" s="1"/>
  <c r="L36" i="1" s="1"/>
  <c r="D38" i="1" l="1"/>
  <c r="F38" i="1" s="1"/>
  <c r="H38" i="1" s="1"/>
  <c r="J38" i="1" s="1"/>
  <c r="L38" i="1" s="1"/>
  <c r="D40" i="1" s="1"/>
  <c r="F40" i="1" s="1"/>
  <c r="H40" i="1" s="1"/>
  <c r="J40" i="1" s="1"/>
  <c r="L40" i="1" s="1"/>
  <c r="D42" i="1" s="1"/>
</calcChain>
</file>

<file path=xl/sharedStrings.xml><?xml version="1.0" encoding="utf-8"?>
<sst xmlns="http://schemas.openxmlformats.org/spreadsheetml/2006/main" count="141" uniqueCount="114">
  <si>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</si>
  <si>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</si>
  <si>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</si>
  <si>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</si>
  <si>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</si>
  <si>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</si>
  <si>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</si>
  <si>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</si>
  <si>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</si>
  <si>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</si>
  <si>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</si>
  <si>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</si>
  <si>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</si>
  <si>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</si>
  <si>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</si>
  <si>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</si>
  <si>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</si>
  <si>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</si>
  <si>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</si>
  <si>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</si>
  <si>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</si>
  <si>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</si>
  <si>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</si>
  <si>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</si>
  <si>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</si>
  <si>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</si>
  <si>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</si>
  <si>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</si>
  <si>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</si>
  <si>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</si>
  <si>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</si>
  <si>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</si>
  <si>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</si>
  <si>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</si>
  <si>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</si>
  <si>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</si>
  <si>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</si>
  <si>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</si>
  <si>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</si>
  <si>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</si>
  <si>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</si>
  <si>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</si>
  <si>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</si>
  <si>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</si>
  <si>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</si>
  <si>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t xml:space="preserve">Uwagi i wyjaśnienia </t>
  </si>
  <si>
    <t>[MWh]</t>
  </si>
  <si>
    <t>[%]</t>
  </si>
  <si>
    <t>paliwo gazowe</t>
  </si>
  <si>
    <t>paliwo stałe</t>
  </si>
  <si>
    <t>biomasa</t>
  </si>
  <si>
    <t>inne paliwo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</si>
  <si>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</si>
  <si>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</si>
  <si>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nowa jednostka kogeneracji opalana paliwami gazowymi</t>
  </si>
  <si>
    <t>nowa jednostka kogeneracji opalana paliwami stałymi</t>
  </si>
  <si>
    <t>nowa jednostka kogeneracji opalana biomasą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</si>
  <si>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</si>
  <si>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</si>
  <si>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</si>
  <si>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</si>
  <si>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</si>
  <si>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b) do wytworzenia po raz pierwszy energii elektrycznej w nowej jednostce kogeneracji w terminie: 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</si>
  <si>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</si>
  <si>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</si>
  <si>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</si>
  <si>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</si>
  <si>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</si>
  <si>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6.</t>
  </si>
  <si>
    <t>13.</t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</si>
  <si>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</si>
  <si>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</si>
  <si>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</si>
  <si>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</si>
  <si>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</si>
  <si>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</si>
  <si>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</si>
  <si>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</si>
  <si>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</si>
  <si>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</si>
  <si>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</si>
  <si>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</si>
  <si>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</si>
  <si>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</si>
  <si>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t>Należy podać dane zgodne z danymi określonymi w decyzji o dopuszczeniu do udziału w aukcji.</t>
  </si>
  <si>
    <t>nowa jednostka kogeneracji opalana paliwami innymi niż wymienione w art. 15 ust. 1-3 ustawy o CHP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</si>
  <si>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</si>
  <si>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t>II. Dane jednostki kogeneracji (zwanej dalej : "j.k.")</t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</si>
  <si>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</si>
  <si>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</si>
  <si>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</si>
  <si>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</si>
  <si>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</si>
  <si>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</si>
  <si>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r>
      <rPr>
        <b/>
        <sz val="11"/>
        <rFont val="Cambria"/>
        <family val="1"/>
        <charset val="238"/>
        <scheme val="major"/>
      </rPr>
      <t>Prezes Urzędu Regulacji Energetyki</t>
    </r>
    <r>
      <rPr>
        <sz val="11"/>
        <rFont val="Cambria"/>
        <family val="1"/>
        <charset val="238"/>
        <scheme val="major"/>
      </rPr>
      <t xml:space="preserve">
Al. Jerozolimskie 181
02-222 Warszawa</t>
    </r>
  </si>
  <si>
    <r>
      <t>Nr decyzji o dopuszczeniu do udziału w aukcji:*</t>
    </r>
    <r>
      <rPr>
        <vertAlign val="superscript"/>
        <sz val="10"/>
        <rFont val="Cambria"/>
        <family val="1"/>
        <charset val="238"/>
        <scheme val="major"/>
      </rPr>
      <t>/</t>
    </r>
    <r>
      <rPr>
        <sz val="10"/>
        <rFont val="Cambria"/>
        <family val="1"/>
        <charset val="238"/>
        <scheme val="major"/>
      </rPr>
      <t>**</t>
    </r>
  </si>
  <si>
    <r>
      <t>Imię i Nazwisko wytwórcy /
Nazwa wytwórcy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</si>
  <si>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t>Adres zamieszkania wytwórcy /
Adres siedziby wytwórcy
(ulica i nr, kod pocztowy, miejscowość):</t>
  </si>
  <si>
    <r>
      <t>Numer rachunku bankowego wytwórcy</t>
    </r>
    <r>
      <rPr>
        <vertAlign val="superscript"/>
        <sz val="10"/>
        <rFont val="Cambria"/>
        <family val="1"/>
        <charset val="238"/>
        <scheme val="major"/>
      </rPr>
      <t>1</t>
    </r>
    <r>
      <rPr>
        <sz val="10"/>
        <rFont val="Cambria"/>
        <family val="1"/>
        <charset val="238"/>
        <scheme val="major"/>
      </rPr>
      <t>:</t>
    </r>
  </si>
  <si>
    <r>
      <t>Lokalizacja j.k. (miejscowość)</t>
    </r>
    <r>
      <rPr>
        <vertAlign val="superscript"/>
        <sz val="10"/>
        <rFont val="Cambria"/>
        <family val="1"/>
        <charset val="238"/>
      </rPr>
      <t>2</t>
    </r>
    <r>
      <rPr>
        <sz val="10"/>
        <rFont val="Cambria"/>
        <family val="1"/>
        <charset val="238"/>
      </rPr>
      <t>:</t>
    </r>
  </si>
  <si>
    <r>
      <t>Moc zainstalowana elektryczna j.k. 
(z dokładnością do 0,001 MW)</t>
    </r>
    <r>
      <rPr>
        <vertAlign val="superscript"/>
        <sz val="10"/>
        <rFont val="Cambria"/>
        <family val="1"/>
        <charset val="238"/>
        <scheme val="major"/>
      </rPr>
      <t>2,3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</si>
  <si>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</si>
  <si>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Miejsce przyłączenia j.k. do sieci dystrybucyjnej elektroenergetycznej lub sieci przesyłowej elektroenergetycznej</t>
    </r>
    <r>
      <rPr>
        <vertAlign val="superscript"/>
        <sz val="10"/>
        <rFont val="Cambria"/>
        <family val="1"/>
        <charset val="238"/>
        <scheme val="major"/>
      </rPr>
      <t>2,4</t>
    </r>
    <r>
      <rPr>
        <sz val="10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</si>
  <si>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rFont val="Cambria"/>
        <family val="1"/>
        <charset val="238"/>
        <scheme val="major"/>
      </rPr>
      <t>2,4</t>
    </r>
    <r>
      <rPr>
        <sz val="10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</si>
  <si>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</si>
  <si>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</si>
  <si>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r>
      <t>Rok</t>
    </r>
    <r>
      <rPr>
        <vertAlign val="superscript"/>
        <sz val="10"/>
        <rFont val="Cambria"/>
        <family val="1"/>
        <charset val="238"/>
        <scheme val="major"/>
      </rPr>
      <t>5</t>
    </r>
  </si>
  <si>
    <r>
      <t>(czytelny(e) podpis(y) osoby(osób) uprawnionej(-ych) do reprezentacji wytwórcy energii)</t>
    </r>
    <r>
      <rPr>
        <vertAlign val="superscript"/>
        <sz val="10"/>
        <rFont val="Cambria"/>
        <family val="1"/>
        <charset val="238"/>
        <scheme val="major"/>
      </rPr>
      <t>6</t>
    </r>
  </si>
  <si>
    <r>
      <t>Potwierdzenie przelewu kaucji, o której mowa w art. 20 ust. 3 pkt 1 ustawy o CHP</t>
    </r>
    <r>
      <rPr>
        <vertAlign val="superscript"/>
        <sz val="10"/>
        <rFont val="Cambria"/>
        <family val="1"/>
        <charset val="238"/>
        <scheme val="major"/>
      </rPr>
      <t>7</t>
    </r>
    <r>
      <rPr>
        <sz val="10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</si>
  <si>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rFont val="Cambria"/>
        <family val="1"/>
        <charset val="238"/>
        <scheme val="major"/>
      </rPr>
      <t>8</t>
    </r>
    <r>
      <rPr>
        <sz val="10"/>
        <rFont val="Cambria"/>
        <family val="1"/>
        <charset val="238"/>
        <scheme val="major"/>
      </rPr>
      <t>.</t>
    </r>
  </si>
  <si>
    <t>* Ważna na dzień złożenia oferty decyzja, o której mowa w art. 19 ust. 1 ustawy z dnia 14 grudnia 2018 r. o promowaniu energii elektrycznej z wysokosprawnej kogeneracji (Dz.U. z 2022 r. poz. 553, dalej zwanej: "ustawą o CHP") wydana przez Prezesa URE na wniosek wytwórcy.
** Pola oznaczone kolorem zielonym są polami nieobowiązkowymi.</t>
  </si>
  <si>
    <t>ACHP/1/2023</t>
  </si>
  <si>
    <t xml:space="preserve">„Świadomy odpowiedzialności karnej za złożenie fałszywego oświadczenia wynikającej z art. 233 § 6 ustawy z dnia 
6 czerwca 1997 r. – Kodeks karny oświadczam, że wartość pomocy inwestycyjnej, o której mowa w art. 14 ust. 1 ustawy 
z dnia 14 grudnia 2018 r. o promowaniu energii elektrycznej z wysokosprawnej kogeneracji, obliczona zgodnie </t>
  </si>
  <si>
    <t>a) że do budowy nowej jednostki kogeneracji zostaną wykorzystane wyłącznie urządzenia wyprodukowane w okresie 
60 miesięcy przed dniem wytworzenia po raz pierwszy energii elektrycznej w tej jednostce po jej wybudowaniu;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</si>
</sst>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"/>
    <numFmt numFmtId="166" formatCode="#,##0.0000000"/>
    <numFmt numFmtId="167" formatCode="#,##0.000000"/>
    <numFmt numFmtId="168" formatCode="#,##0.00000"/>
    <numFmt numFmtId="169" formatCode="yyyy\-mm\-dd;@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10"/>
      <name val="Calibri"/>
      <family val="2"/>
      <charset val="238"/>
      <scheme val="minor"/>
    </font>
    <font>
      <b/>
      <sz val="11"/>
      <name val="Cambria"/>
      <family val="1"/>
      <charset val="238"/>
      <scheme val="major"/>
    </font>
    <font>
      <i/>
      <sz val="10"/>
      <name val="Cambria"/>
      <family val="1"/>
      <charset val="238"/>
    </font>
    <font>
      <b/>
      <sz val="12"/>
      <name val="Cambria"/>
      <family val="1"/>
      <charset val="238"/>
      <scheme val="major"/>
    </font>
    <font>
      <b/>
      <sz val="11"/>
      <name val="Cambria"/>
      <family val="1"/>
      <charset val="238"/>
    </font>
    <font>
      <sz val="10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Cambria"/>
      <family val="1"/>
      <charset val="238"/>
      <scheme val="major"/>
    </font>
    <font>
      <sz val="9"/>
      <name val="Calibri"/>
      <family val="2"/>
      <charset val="238"/>
      <scheme val="minor"/>
    </font>
    <font>
      <sz val="11"/>
      <color rgb="FF161616"/>
      <name val="Consolas"/>
      <family val="3"/>
      <charset val="238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1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Alignment="1">
      <alignment wrapText="1"/>
    </xf>
    <xf numFmtId="0" fontId="4" fillId="0" borderId="0" xfId="0" applyFont="1" applyAlignment="1" applyProtection="1">
      <alignment vertical="center" wrapText="1"/>
    </xf>
    <xf numFmtId="0" fontId="6" fillId="0" borderId="19" xfId="2" applyFont="1" applyFill="1" applyBorder="1" applyAlignment="1">
      <alignment wrapText="1"/>
    </xf>
    <xf numFmtId="14" fontId="2" fillId="0" borderId="0" xfId="0" applyNumberFormat="1" applyFont="1"/>
    <xf numFmtId="0" fontId="4" fillId="0" borderId="0" xfId="0" applyFont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justify" vertical="justify" wrapText="1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/>
    <xf numFmtId="0" fontId="12" fillId="0" borderId="12" xfId="0" applyFont="1" applyBorder="1" applyProtection="1"/>
    <xf numFmtId="0" fontId="12" fillId="0" borderId="0" xfId="0" applyFont="1" applyProtection="1"/>
    <xf numFmtId="0" fontId="4" fillId="0" borderId="12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vertical="top"/>
    </xf>
    <xf numFmtId="0" fontId="12" fillId="3" borderId="0" xfId="0" applyFont="1" applyFill="1" applyProtection="1"/>
    <xf numFmtId="0" fontId="9" fillId="3" borderId="0" xfId="0" applyFont="1" applyFill="1" applyBorder="1" applyAlignment="1" applyProtection="1">
      <alignment vertical="top" wrapText="1"/>
    </xf>
    <xf numFmtId="0" fontId="9" fillId="3" borderId="16" xfId="0" applyFont="1" applyFill="1" applyBorder="1" applyAlignment="1" applyProtection="1">
      <alignment vertical="top" wrapText="1"/>
    </xf>
    <xf numFmtId="0" fontId="14" fillId="0" borderId="0" xfId="0" applyFont="1" applyAlignment="1" applyProtection="1">
      <alignment horizontal="center" vertical="center"/>
    </xf>
    <xf numFmtId="0" fontId="3" fillId="0" borderId="13" xfId="0" applyFont="1" applyBorder="1" applyAlignment="1" applyProtection="1"/>
    <xf numFmtId="0" fontId="3" fillId="0" borderId="12" xfId="0" applyFont="1" applyBorder="1" applyAlignment="1" applyProtection="1">
      <alignment wrapText="1"/>
    </xf>
    <xf numFmtId="0" fontId="9" fillId="3" borderId="17" xfId="0" applyFont="1" applyFill="1" applyBorder="1" applyAlignment="1" applyProtection="1">
      <alignment vertical="top" wrapText="1"/>
    </xf>
    <xf numFmtId="0" fontId="9" fillId="3" borderId="18" xfId="0" applyFont="1" applyFill="1" applyBorder="1" applyAlignment="1" applyProtection="1">
      <alignment vertical="top" wrapText="1"/>
    </xf>
    <xf numFmtId="0" fontId="3" fillId="0" borderId="12" xfId="0" applyFont="1" applyBorder="1" applyProtection="1"/>
    <xf numFmtId="0" fontId="9" fillId="3" borderId="24" xfId="0" applyFont="1" applyFill="1" applyBorder="1" applyAlignment="1" applyProtection="1">
      <alignment vertical="top" wrapText="1"/>
    </xf>
    <xf numFmtId="0" fontId="12" fillId="0" borderId="14" xfId="0" applyFont="1" applyBorder="1" applyProtection="1"/>
    <xf numFmtId="0" fontId="17" fillId="0" borderId="14" xfId="0" applyFont="1" applyBorder="1" applyProtection="1"/>
    <xf numFmtId="0" fontId="17" fillId="0" borderId="0" xfId="0" applyFont="1" applyProtection="1"/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Fill="1" applyBorder="1" applyAlignment="1" applyProtection="1">
      <alignment vertical="center"/>
    </xf>
    <xf numFmtId="164" fontId="17" fillId="0" borderId="0" xfId="0" applyNumberFormat="1" applyFont="1" applyFill="1" applyBorder="1" applyAlignment="1" applyProtection="1">
      <alignment horizontal="left" vertical="center"/>
    </xf>
    <xf numFmtId="164" fontId="17" fillId="0" borderId="0" xfId="0" applyNumberFormat="1" applyFont="1" applyProtection="1"/>
    <xf numFmtId="0" fontId="17" fillId="4" borderId="8" xfId="0" applyFont="1" applyFill="1" applyBorder="1" applyAlignment="1" applyProtection="1">
      <alignment vertical="center" wrapText="1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Protection="1"/>
    <xf numFmtId="0" fontId="3" fillId="0" borderId="0" xfId="0" quotePrefix="1" applyFont="1" applyAlignment="1" applyProtection="1">
      <alignment horizontal="justify" vertical="justify"/>
    </xf>
    <xf numFmtId="0" fontId="12" fillId="0" borderId="14" xfId="0" applyFont="1" applyBorder="1" applyAlignment="1" applyProtection="1">
      <alignment vertical="justify"/>
    </xf>
    <xf numFmtId="0" fontId="7" fillId="0" borderId="0" xfId="0" applyFont="1" applyAlignment="1" applyProtection="1">
      <alignment horizontal="justify" vertical="justify"/>
    </xf>
    <xf numFmtId="0" fontId="22" fillId="0" borderId="0" xfId="0" applyFont="1" applyAlignment="1" applyProtection="1">
      <alignment horizontal="left" vertical="top"/>
    </xf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/>
    <xf numFmtId="164" fontId="19" fillId="0" borderId="0" xfId="0" applyNumberFormat="1" applyFont="1" applyFill="1"/>
    <xf numFmtId="0" fontId="17" fillId="0" borderId="0" xfId="0" applyFont="1" applyFill="1" applyProtection="1"/>
    <xf numFmtId="164" fontId="19" fillId="0" borderId="0" xfId="0" applyNumberFormat="1" applyFont="1" applyFill="1" applyAlignment="1">
      <alignment horizontal="center" vertical="center"/>
    </xf>
    <xf numFmtId="164" fontId="17" fillId="0" borderId="0" xfId="0" applyNumberFormat="1" applyFont="1" applyFill="1" applyBorder="1" applyAlignment="1" applyProtection="1">
      <alignment horizontal="center" vertical="center"/>
    </xf>
    <xf numFmtId="166" fontId="17" fillId="0" borderId="0" xfId="0" applyNumberFormat="1" applyFont="1" applyFill="1" applyAlignment="1" applyProtection="1"/>
    <xf numFmtId="168" fontId="17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23" fillId="0" borderId="0" xfId="0" applyFont="1" applyFill="1"/>
    <xf numFmtId="0" fontId="17" fillId="0" borderId="0" xfId="0" applyNumberFormat="1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14" fontId="17" fillId="0" borderId="0" xfId="0" applyNumberFormat="1" applyFont="1" applyFill="1" applyBorder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167" fontId="17" fillId="0" borderId="0" xfId="0" applyNumberFormat="1" applyFont="1" applyFill="1" applyBorder="1" applyAlignment="1" applyProtection="1">
      <alignment horizontal="left" vertical="center"/>
    </xf>
    <xf numFmtId="164" fontId="17" fillId="0" borderId="0" xfId="0" applyNumberFormat="1" applyFont="1" applyFill="1" applyProtection="1"/>
    <xf numFmtId="0" fontId="17" fillId="0" borderId="0" xfId="0" applyNumberFormat="1" applyFont="1" applyFill="1" applyBorder="1" applyAlignment="1" applyProtection="1">
      <alignment vertical="center"/>
    </xf>
    <xf numFmtId="164" fontId="24" fillId="0" borderId="0" xfId="0" applyNumberFormat="1" applyFont="1" applyFill="1"/>
    <xf numFmtId="164" fontId="17" fillId="0" borderId="0" xfId="0" applyNumberFormat="1" applyFont="1" applyFill="1" applyBorder="1" applyAlignment="1" applyProtection="1">
      <alignment vertical="center"/>
    </xf>
    <xf numFmtId="0" fontId="0" fillId="0" borderId="0" xfId="0" applyFill="1"/>
    <xf numFmtId="0" fontId="12" fillId="0" borderId="0" xfId="0" applyFont="1" applyFill="1" applyProtection="1"/>
    <xf numFmtId="164" fontId="17" fillId="0" borderId="0" xfId="0" applyNumberFormat="1" applyFont="1" applyFill="1" applyAlignment="1" applyProtection="1">
      <alignment horizontal="center" vertical="center"/>
    </xf>
    <xf numFmtId="14" fontId="19" fillId="0" borderId="0" xfId="0" applyNumberFormat="1" applyFont="1" applyFill="1"/>
    <xf numFmtId="0" fontId="17" fillId="0" borderId="0" xfId="0" applyNumberFormat="1" applyFont="1" applyFill="1" applyProtection="1"/>
    <xf numFmtId="0" fontId="17" fillId="0" borderId="0" xfId="0" applyFont="1" applyFill="1" applyAlignment="1" applyProtection="1"/>
    <xf numFmtId="164" fontId="2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4" borderId="2" xfId="0" applyFont="1" applyFill="1" applyBorder="1" applyAlignment="1" applyProtection="1">
      <alignment horizontal="justify" vertical="center" wrapText="1"/>
    </xf>
    <xf numFmtId="0" fontId="3" fillId="4" borderId="6" xfId="0" applyFont="1" applyFill="1" applyBorder="1" applyAlignment="1" applyProtection="1">
      <alignment horizontal="justify" vertical="center" wrapText="1"/>
    </xf>
    <xf numFmtId="0" fontId="3" fillId="4" borderId="3" xfId="0" applyFont="1" applyFill="1" applyBorder="1" applyAlignment="1" applyProtection="1">
      <alignment horizontal="justify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6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justify" vertical="center" wrapText="1"/>
    </xf>
    <xf numFmtId="0" fontId="20" fillId="0" borderId="6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justify" vertical="center" wrapText="1"/>
    </xf>
    <xf numFmtId="0" fontId="21" fillId="4" borderId="2" xfId="0" applyNumberFormat="1" applyFont="1" applyFill="1" applyBorder="1" applyAlignment="1" applyProtection="1">
      <alignment horizontal="center" vertical="center" wrapText="1"/>
    </xf>
    <xf numFmtId="0" fontId="21" fillId="4" borderId="3" xfId="0" applyNumberFormat="1" applyFont="1" applyFill="1" applyBorder="1" applyAlignment="1" applyProtection="1">
      <alignment horizontal="center" vertical="center" wrapText="1"/>
    </xf>
    <xf numFmtId="0" fontId="21" fillId="4" borderId="2" xfId="0" applyFont="1" applyFill="1" applyBorder="1" applyAlignment="1" applyProtection="1">
      <alignment horizontal="center" vertical="center" wrapText="1"/>
    </xf>
    <xf numFmtId="0" fontId="21" fillId="4" borderId="3" xfId="0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8" fillId="0" borderId="20" xfId="0" applyNumberFormat="1" applyFont="1" applyFill="1" applyBorder="1" applyAlignment="1" applyProtection="1">
      <alignment horizontal="center" vertical="center" wrapText="1"/>
    </xf>
    <xf numFmtId="164" fontId="8" fillId="0" borderId="8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2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0" fontId="9" fillId="3" borderId="1" xfId="0" applyFont="1" applyFill="1" applyBorder="1" applyAlignment="1" applyProtection="1">
      <alignment horizontal="center"/>
      <protection locked="0"/>
    </xf>
    <xf numFmtId="0" fontId="17" fillId="4" borderId="7" xfId="0" applyFont="1" applyFill="1" applyBorder="1" applyAlignment="1" applyProtection="1">
      <alignment horizontal="justify" vertical="center" wrapText="1"/>
    </xf>
    <xf numFmtId="0" fontId="17" fillId="4" borderId="5" xfId="0" applyFont="1" applyFill="1" applyBorder="1" applyAlignment="1" applyProtection="1">
      <alignment horizontal="justify" vertical="center" wrapText="1"/>
    </xf>
    <xf numFmtId="0" fontId="17" fillId="4" borderId="20" xfId="0" applyFont="1" applyFill="1" applyBorder="1" applyAlignment="1" applyProtection="1">
      <alignment horizontal="justify" vertical="center" wrapText="1"/>
    </xf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justify" vertical="center" wrapText="1"/>
    </xf>
    <xf numFmtId="0" fontId="17" fillId="4" borderId="22" xfId="0" applyFont="1" applyFill="1" applyBorder="1" applyAlignment="1" applyProtection="1">
      <alignment horizontal="justify" vertical="center" wrapText="1"/>
    </xf>
    <xf numFmtId="0" fontId="17" fillId="4" borderId="21" xfId="0" applyFont="1" applyFill="1" applyBorder="1" applyAlignment="1" applyProtection="1">
      <alignment horizontal="justify" vertical="center" wrapText="1"/>
    </xf>
    <xf numFmtId="4" fontId="10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4" fontId="10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4" fontId="10" fillId="0" borderId="28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4" borderId="9" xfId="0" applyFont="1" applyFill="1" applyBorder="1" applyAlignment="1" applyProtection="1">
      <alignment horizontal="center" vertical="center"/>
      <protection locked="0"/>
    </xf>
    <xf numFmtId="0" fontId="17" fillId="4" borderId="10" xfId="0" applyFont="1" applyFill="1" applyBorder="1" applyAlignment="1" applyProtection="1">
      <alignment horizontal="center" vertical="center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 wrapText="1"/>
    </xf>
    <xf numFmtId="0" fontId="17" fillId="4" borderId="22" xfId="0" applyFont="1" applyFill="1" applyBorder="1" applyAlignment="1" applyProtection="1">
      <alignment horizontal="center" vertical="center" wrapText="1"/>
    </xf>
    <xf numFmtId="2" fontId="10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7" fillId="4" borderId="4" xfId="0" applyFont="1" applyFill="1" applyBorder="1" applyAlignment="1" applyProtection="1">
      <alignment vertical="center" wrapText="1"/>
    </xf>
    <xf numFmtId="0" fontId="17" fillId="4" borderId="23" xfId="0" applyFont="1" applyFill="1" applyBorder="1" applyAlignment="1" applyProtection="1">
      <alignment vertical="center" wrapText="1"/>
    </xf>
    <xf numFmtId="16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4" fontId="15" fillId="0" borderId="2" xfId="0" applyNumberFormat="1" applyFont="1" applyBorder="1" applyAlignment="1" applyProtection="1">
      <alignment horizontal="center" vertical="center" wrapText="1"/>
      <protection locked="0"/>
    </xf>
    <xf numFmtId="4" fontId="15" fillId="0" borderId="6" xfId="0" applyNumberFormat="1" applyFont="1" applyBorder="1" applyAlignment="1" applyProtection="1">
      <alignment horizontal="center" vertical="center" wrapText="1"/>
      <protection locked="0"/>
    </xf>
    <xf numFmtId="4" fontId="15" fillId="0" borderId="3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169" fontId="8" fillId="0" borderId="2" xfId="0" applyNumberFormat="1" applyFont="1" applyBorder="1" applyAlignment="1" applyProtection="1">
      <alignment horizontal="center" vertical="center" wrapText="1"/>
      <protection locked="0"/>
    </xf>
    <xf numFmtId="169" fontId="8" fillId="0" borderId="6" xfId="0" applyNumberFormat="1" applyFont="1" applyBorder="1" applyAlignment="1" applyProtection="1">
      <alignment horizontal="center" vertical="center" wrapText="1"/>
      <protection locked="0"/>
    </xf>
    <xf numFmtId="169" fontId="8" fillId="0" borderId="3" xfId="0" applyNumberFormat="1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justify" vertical="center" wrapText="1" readingOrder="1"/>
    </xf>
    <xf numFmtId="0" fontId="8" fillId="4" borderId="6" xfId="0" applyFont="1" applyFill="1" applyBorder="1" applyAlignment="1" applyProtection="1">
      <alignment horizontal="justify" vertical="center" wrapText="1" readingOrder="1"/>
    </xf>
    <xf numFmtId="0" fontId="8" fillId="4" borderId="3" xfId="0" applyFont="1" applyFill="1" applyBorder="1" applyAlignment="1" applyProtection="1">
      <alignment horizontal="justify" vertical="center" wrapText="1" readingOrder="1"/>
    </xf>
    <xf numFmtId="169" fontId="8" fillId="4" borderId="2" xfId="0" applyNumberFormat="1" applyFont="1" applyFill="1" applyBorder="1" applyAlignment="1" applyProtection="1">
      <alignment horizontal="center" vertical="center" wrapText="1"/>
    </xf>
    <xf numFmtId="169" fontId="8" fillId="4" borderId="6" xfId="0" applyNumberFormat="1" applyFont="1" applyFill="1" applyBorder="1" applyAlignment="1" applyProtection="1">
      <alignment horizontal="center" vertical="center" wrapText="1"/>
    </xf>
    <xf numFmtId="169" fontId="8" fillId="4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justify" vertical="justify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164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/>
    </xf>
    <xf numFmtId="0" fontId="13" fillId="0" borderId="12" xfId="0" quotePrefix="1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13" fillId="4" borderId="7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13" fillId="4" borderId="20" xfId="0" applyFont="1" applyFill="1" applyBorder="1" applyAlignment="1" applyProtection="1">
      <alignment horizontal="center" vertical="center" wrapText="1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16" fillId="5" borderId="6" xfId="0" applyFont="1" applyFill="1" applyBorder="1" applyAlignment="1" applyProtection="1">
      <alignment horizontal="center" vertical="center" wrapText="1"/>
      <protection locked="0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justify" vertical="center" wrapText="1"/>
    </xf>
    <xf numFmtId="0" fontId="9" fillId="3" borderId="15" xfId="0" applyFont="1" applyFill="1" applyBorder="1" applyAlignment="1" applyProtection="1">
      <alignment horizontal="left" vertical="top" wrapText="1"/>
    </xf>
    <xf numFmtId="0" fontId="9" fillId="3" borderId="0" xfId="0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justify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7" fillId="4" borderId="2" xfId="0" applyFont="1" applyFill="1" applyBorder="1" applyAlignment="1" applyProtection="1">
      <alignment horizontal="left" vertical="center"/>
    </xf>
    <xf numFmtId="0" fontId="17" fillId="4" borderId="6" xfId="0" applyFont="1" applyFill="1" applyBorder="1" applyAlignment="1" applyProtection="1">
      <alignment horizontal="left" vertical="center"/>
    </xf>
    <xf numFmtId="0" fontId="17" fillId="4" borderId="3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justify" vertical="justify" wrapText="1"/>
    </xf>
    <xf numFmtId="0" fontId="4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justify" vertical="justify"/>
    </xf>
    <xf numFmtId="0" fontId="8" fillId="4" borderId="2" xfId="0" applyFont="1" applyFill="1" applyBorder="1" applyAlignment="1" applyProtection="1">
      <alignment horizontal="justify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 vertical="justify"/>
    </xf>
    <xf numFmtId="0" fontId="12" fillId="0" borderId="0" xfId="0" quotePrefix="1" applyFont="1" applyAlignment="1" applyProtection="1">
      <alignment horizontal="center"/>
    </xf>
  </cellXfs>
  <cellStyles count="3">
    <cellStyle name="Normalny" xfId="0" builtinId="0"/>
    <cellStyle name="Normalny 2" xfId="1"/>
    <cellStyle name="Normalny_Rodzaje jk" xfId="2"/>
  </cellStyles>
  <dxfs count="3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112796</xdr:rowOff>
    </xdr:to>
    <xdr:pic>
      <xdr:nvPicPr>
        <xdr:cNvPr id="11" name="Obraz 10" descr="URE_logo_poziom_CMYK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44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U72"/>
  <sheetViews>
    <sheetView tabSelected="1" showRuler="0" view="pageLayout" zoomScale="130" zoomScaleNormal="110" zoomScalePageLayoutView="130" workbookViewId="0">
      <selection activeCell="G12" sqref="G12:M12"/>
    </sheetView>
  </sheetViews>
  <sheetFormatPr defaultColWidth="9.140625" defaultRowHeight="12.75" x14ac:dyDescent="0.2"/>
  <cols>
    <col min="1" max="1" width="3" style="15" customWidth="1"/>
    <col min="2" max="2" width="10" style="15" customWidth="1"/>
    <col min="3" max="3" width="6.42578125" style="15" customWidth="1"/>
    <col min="4" max="4" width="6.28515625" style="15" customWidth="1"/>
    <col min="5" max="5" width="7.85546875" style="15" customWidth="1"/>
    <col min="6" max="6" width="5.85546875" style="15" customWidth="1"/>
    <col min="7" max="7" width="7.7109375" style="15" customWidth="1"/>
    <col min="8" max="8" width="8.85546875" style="15" customWidth="1"/>
    <col min="9" max="9" width="8" style="15" customWidth="1"/>
    <col min="10" max="10" width="7.7109375" style="15" customWidth="1"/>
    <col min="11" max="11" width="8.28515625" style="15" customWidth="1"/>
    <col min="12" max="12" width="7.42578125" style="15" customWidth="1"/>
    <col min="13" max="13" width="7.140625" style="15" customWidth="1"/>
    <col min="14" max="14" width="3.28515625" style="28" customWidth="1"/>
    <col min="15" max="15" width="2.5703125" style="15" hidden="1" customWidth="1"/>
    <col min="16" max="16" width="14" style="15" bestFit="1" customWidth="1"/>
    <col min="17" max="17" width="12.85546875" style="15" customWidth="1"/>
    <col min="18" max="18" width="23.85546875" style="15" customWidth="1"/>
    <col min="19" max="19" width="12.28515625" style="15" bestFit="1" customWidth="1"/>
    <col min="20" max="46" width="9.140625" style="15"/>
    <col min="47" max="47" width="18.5703125" style="15" customWidth="1"/>
    <col min="48" max="16384" width="9.140625" style="15"/>
  </cols>
  <sheetData>
    <row r="1" spans="1:19" ht="11.25" customHeight="1" x14ac:dyDescent="0.2">
      <c r="A1" s="13"/>
      <c r="B1" s="13"/>
      <c r="C1" s="13"/>
      <c r="D1" s="13"/>
      <c r="E1" s="13"/>
      <c r="F1" s="13"/>
      <c r="G1" s="13"/>
      <c r="H1" s="13"/>
      <c r="I1" s="159"/>
      <c r="J1" s="159"/>
      <c r="K1" s="159"/>
      <c r="L1" s="159"/>
      <c r="M1" s="159"/>
      <c r="N1" s="14"/>
    </row>
    <row r="2" spans="1:19" ht="15" customHeight="1" x14ac:dyDescent="0.2">
      <c r="A2" s="13"/>
      <c r="B2" s="13"/>
      <c r="C2" s="13"/>
      <c r="D2" s="13"/>
      <c r="E2" s="13"/>
      <c r="F2" s="13"/>
      <c r="G2" s="13"/>
      <c r="H2" s="13"/>
      <c r="I2" s="160"/>
      <c r="J2" s="160"/>
      <c r="K2" s="160"/>
      <c r="L2" s="160"/>
      <c r="M2" s="160"/>
      <c r="N2" s="14"/>
    </row>
    <row r="3" spans="1:19" ht="21" customHeight="1" x14ac:dyDescent="0.2">
      <c r="A3" s="13"/>
      <c r="B3" s="13"/>
      <c r="C3" s="13"/>
      <c r="D3" s="13"/>
      <c r="E3" s="13"/>
      <c r="F3" s="13"/>
      <c r="G3" s="13"/>
      <c r="I3" s="175" t="s">
        <v>94</v>
      </c>
      <c r="J3" s="175"/>
      <c r="K3" s="175"/>
      <c r="L3" s="175"/>
      <c r="M3" s="16"/>
      <c r="N3" s="14"/>
    </row>
    <row r="4" spans="1:19" ht="15" customHeight="1" x14ac:dyDescent="0.2">
      <c r="A4" s="17"/>
      <c r="B4" s="17"/>
      <c r="C4" s="17"/>
      <c r="D4" s="17"/>
      <c r="E4" s="17"/>
      <c r="F4" s="17"/>
      <c r="G4" s="18"/>
      <c r="H4" s="19"/>
      <c r="I4" s="176"/>
      <c r="J4" s="176"/>
      <c r="K4" s="176"/>
      <c r="L4" s="176"/>
      <c r="M4" s="20"/>
      <c r="N4" s="14"/>
      <c r="S4" s="21"/>
    </row>
    <row r="5" spans="1:19" ht="12.75" customHeight="1" x14ac:dyDescent="0.2">
      <c r="A5" s="13"/>
      <c r="B5" s="13"/>
      <c r="C5" s="13"/>
      <c r="D5" s="22"/>
      <c r="E5" s="13"/>
      <c r="F5" s="23"/>
      <c r="G5" s="24"/>
      <c r="H5" s="19"/>
      <c r="I5" s="176"/>
      <c r="J5" s="176"/>
      <c r="K5" s="176"/>
      <c r="L5" s="176"/>
      <c r="M5" s="25"/>
      <c r="N5" s="14"/>
    </row>
    <row r="6" spans="1:19" ht="12.75" customHeight="1" x14ac:dyDescent="0.2">
      <c r="A6" s="13"/>
      <c r="B6" s="13"/>
      <c r="C6" s="13"/>
      <c r="D6" s="13"/>
      <c r="E6" s="13"/>
      <c r="F6" s="26"/>
      <c r="G6" s="24"/>
      <c r="H6" s="19"/>
      <c r="I6" s="176"/>
      <c r="J6" s="176"/>
      <c r="K6" s="176"/>
      <c r="L6" s="176"/>
      <c r="M6" s="25"/>
      <c r="N6" s="14"/>
    </row>
    <row r="7" spans="1:19" ht="9" customHeight="1" x14ac:dyDescent="0.2">
      <c r="A7" s="13"/>
      <c r="B7" s="13"/>
      <c r="C7" s="13"/>
      <c r="D7" s="13"/>
      <c r="E7" s="13"/>
      <c r="F7" s="13"/>
      <c r="G7" s="24"/>
      <c r="H7" s="19"/>
      <c r="I7" s="19"/>
      <c r="J7" s="19"/>
      <c r="K7" s="19"/>
      <c r="L7" s="19"/>
      <c r="M7" s="25"/>
      <c r="N7" s="14"/>
    </row>
    <row r="8" spans="1:19" ht="9" customHeight="1" x14ac:dyDescent="0.2">
      <c r="A8" s="13"/>
      <c r="B8" s="13"/>
      <c r="C8" s="13"/>
      <c r="D8" s="13"/>
      <c r="E8" s="13"/>
      <c r="F8" s="13"/>
      <c r="G8" s="24"/>
      <c r="H8" s="27"/>
      <c r="I8" s="27"/>
      <c r="J8" s="27"/>
      <c r="K8" s="27"/>
      <c r="L8" s="27"/>
      <c r="M8" s="25"/>
      <c r="N8" s="14"/>
    </row>
    <row r="9" spans="1:19" ht="53.25" customHeight="1" x14ac:dyDescent="0.2">
      <c r="A9" s="161" t="s">
        <v>88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4"/>
    </row>
    <row r="10" spans="1:19" ht="9" customHeight="1" x14ac:dyDescent="0.2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</row>
    <row r="11" spans="1:19" ht="29.25" customHeight="1" x14ac:dyDescent="0.2">
      <c r="A11" s="9" t="s">
        <v>0</v>
      </c>
      <c r="B11" s="141" t="s">
        <v>59</v>
      </c>
      <c r="C11" s="142"/>
      <c r="D11" s="142"/>
      <c r="E11" s="142"/>
      <c r="F11" s="143"/>
      <c r="G11" s="168" t="s">
        <v>111</v>
      </c>
      <c r="H11" s="169"/>
      <c r="I11" s="169"/>
      <c r="J11" s="169"/>
      <c r="K11" s="169"/>
      <c r="L11" s="169"/>
      <c r="M11" s="170"/>
    </row>
    <row r="12" spans="1:19" ht="33" customHeight="1" x14ac:dyDescent="0.2">
      <c r="A12" s="9" t="s">
        <v>1</v>
      </c>
      <c r="B12" s="174" t="s">
        <v>95</v>
      </c>
      <c r="C12" s="174"/>
      <c r="D12" s="174"/>
      <c r="E12" s="174"/>
      <c r="F12" s="81"/>
      <c r="G12" s="171" t="s">
        <v>57</v>
      </c>
      <c r="H12" s="172"/>
      <c r="I12" s="172"/>
      <c r="J12" s="172"/>
      <c r="K12" s="172"/>
      <c r="L12" s="172"/>
      <c r="M12" s="173"/>
    </row>
    <row r="13" spans="1:19" ht="9" customHeight="1" x14ac:dyDescent="0.2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</row>
    <row r="14" spans="1:19" s="30" customFormat="1" ht="13.5" customHeight="1" x14ac:dyDescent="0.2">
      <c r="A14" s="163" t="s">
        <v>83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29"/>
    </row>
    <row r="15" spans="1:19" s="30" customFormat="1" ht="31.5" customHeight="1" x14ac:dyDescent="0.2">
      <c r="A15" s="9" t="s">
        <v>0</v>
      </c>
      <c r="B15" s="164" t="s">
        <v>96</v>
      </c>
      <c r="C15" s="164"/>
      <c r="D15" s="164"/>
      <c r="E15" s="164"/>
      <c r="F15" s="164"/>
      <c r="G15" s="165"/>
      <c r="H15" s="165"/>
      <c r="I15" s="165"/>
      <c r="J15" s="165"/>
      <c r="K15" s="165"/>
      <c r="L15" s="165"/>
      <c r="M15" s="165"/>
      <c r="N15" s="29"/>
    </row>
    <row r="16" spans="1:19" s="30" customFormat="1" ht="41.25" customHeight="1" x14ac:dyDescent="0.2">
      <c r="A16" s="9" t="s">
        <v>1</v>
      </c>
      <c r="B16" s="164" t="s">
        <v>97</v>
      </c>
      <c r="C16" s="164"/>
      <c r="D16" s="164"/>
      <c r="E16" s="164"/>
      <c r="F16" s="164"/>
      <c r="G16" s="177"/>
      <c r="H16" s="177"/>
      <c r="I16" s="177"/>
      <c r="J16" s="177"/>
      <c r="K16" s="177"/>
      <c r="L16" s="177"/>
      <c r="M16" s="177"/>
      <c r="N16" s="29"/>
    </row>
    <row r="17" spans="1:20" s="30" customFormat="1" ht="28.5" customHeight="1" x14ac:dyDescent="0.2">
      <c r="A17" s="9" t="s">
        <v>2</v>
      </c>
      <c r="B17" s="141" t="s">
        <v>98</v>
      </c>
      <c r="C17" s="142"/>
      <c r="D17" s="142"/>
      <c r="E17" s="142"/>
      <c r="F17" s="143"/>
      <c r="G17" s="185"/>
      <c r="H17" s="186"/>
      <c r="I17" s="186"/>
      <c r="J17" s="186"/>
      <c r="K17" s="186"/>
      <c r="L17" s="186"/>
      <c r="M17" s="187"/>
      <c r="N17" s="29"/>
    </row>
    <row r="18" spans="1:20" s="30" customFormat="1" ht="39" customHeight="1" x14ac:dyDescent="0.2">
      <c r="A18" s="9" t="s">
        <v>66</v>
      </c>
      <c r="B18" s="81" t="s">
        <v>89</v>
      </c>
      <c r="C18" s="82"/>
      <c r="D18" s="82"/>
      <c r="E18" s="82"/>
      <c r="F18" s="83"/>
      <c r="G18" s="178"/>
      <c r="H18" s="179"/>
      <c r="I18" s="179"/>
      <c r="J18" s="179"/>
      <c r="K18" s="179"/>
      <c r="L18" s="179"/>
      <c r="M18" s="180"/>
      <c r="N18" s="29"/>
    </row>
    <row r="19" spans="1:20" s="30" customFormat="1" ht="9" customHeight="1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29"/>
    </row>
    <row r="20" spans="1:20" s="30" customFormat="1" ht="13.5" customHeight="1" x14ac:dyDescent="0.2">
      <c r="A20" s="163" t="s">
        <v>87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29"/>
    </row>
    <row r="21" spans="1:20" s="30" customFormat="1" ht="24" customHeight="1" x14ac:dyDescent="0.2">
      <c r="A21" s="31" t="s">
        <v>0</v>
      </c>
      <c r="B21" s="196" t="s">
        <v>99</v>
      </c>
      <c r="C21" s="197"/>
      <c r="D21" s="197"/>
      <c r="E21" s="198"/>
      <c r="F21" s="188"/>
      <c r="G21" s="188"/>
      <c r="H21" s="188"/>
      <c r="I21" s="188"/>
      <c r="J21" s="188"/>
      <c r="K21" s="188"/>
      <c r="L21" s="188"/>
      <c r="M21" s="188"/>
      <c r="N21" s="29"/>
    </row>
    <row r="22" spans="1:20" ht="24" customHeight="1" x14ac:dyDescent="0.2">
      <c r="A22" s="9" t="s">
        <v>1</v>
      </c>
      <c r="B22" s="164" t="s">
        <v>86</v>
      </c>
      <c r="C22" s="164"/>
      <c r="D22" s="193" t="s">
        <v>11</v>
      </c>
      <c r="E22" s="194"/>
      <c r="F22" s="194"/>
      <c r="G22" s="194"/>
      <c r="H22" s="194"/>
      <c r="I22" s="194"/>
      <c r="J22" s="194"/>
      <c r="K22" s="194"/>
      <c r="L22" s="194"/>
      <c r="M22" s="195"/>
      <c r="N22" s="29"/>
      <c r="P22" s="30"/>
    </row>
    <row r="23" spans="1:20" s="30" customFormat="1" ht="30" customHeight="1" x14ac:dyDescent="0.2">
      <c r="A23" s="9" t="s">
        <v>2</v>
      </c>
      <c r="B23" s="174" t="s">
        <v>100</v>
      </c>
      <c r="C23" s="174"/>
      <c r="D23" s="174"/>
      <c r="E23" s="174"/>
      <c r="F23" s="174"/>
      <c r="G23" s="174"/>
      <c r="H23" s="9" t="s">
        <v>3</v>
      </c>
      <c r="I23" s="184"/>
      <c r="J23" s="184"/>
      <c r="K23" s="184"/>
      <c r="L23" s="184"/>
      <c r="M23" s="184"/>
      <c r="N23" s="29"/>
    </row>
    <row r="24" spans="1:20" s="30" customFormat="1" ht="24" customHeight="1" x14ac:dyDescent="0.2">
      <c r="A24" s="31" t="s">
        <v>66</v>
      </c>
      <c r="B24" s="141" t="s">
        <v>101</v>
      </c>
      <c r="C24" s="143"/>
      <c r="D24" s="190" t="s">
        <v>11</v>
      </c>
      <c r="E24" s="191"/>
      <c r="F24" s="191"/>
      <c r="G24" s="191"/>
      <c r="H24" s="191"/>
      <c r="I24" s="191"/>
      <c r="J24" s="191"/>
      <c r="K24" s="191"/>
      <c r="L24" s="191"/>
      <c r="M24" s="192"/>
      <c r="N24" s="29"/>
    </row>
    <row r="25" spans="1:20" s="30" customFormat="1" ht="57.75" customHeight="1" x14ac:dyDescent="0.2">
      <c r="A25" s="9" t="s">
        <v>67</v>
      </c>
      <c r="B25" s="81" t="s">
        <v>102</v>
      </c>
      <c r="C25" s="82"/>
      <c r="D25" s="82"/>
      <c r="E25" s="82"/>
      <c r="F25" s="82"/>
      <c r="G25" s="83"/>
      <c r="H25" s="181"/>
      <c r="I25" s="182"/>
      <c r="J25" s="182"/>
      <c r="K25" s="182"/>
      <c r="L25" s="182"/>
      <c r="M25" s="183"/>
      <c r="N25" s="29"/>
    </row>
    <row r="26" spans="1:20" s="30" customFormat="1" ht="56.25" customHeight="1" x14ac:dyDescent="0.2">
      <c r="A26" s="9" t="s">
        <v>68</v>
      </c>
      <c r="B26" s="81" t="s">
        <v>103</v>
      </c>
      <c r="C26" s="82"/>
      <c r="D26" s="82"/>
      <c r="E26" s="82"/>
      <c r="F26" s="82"/>
      <c r="G26" s="83"/>
      <c r="H26" s="181"/>
      <c r="I26" s="182"/>
      <c r="J26" s="182"/>
      <c r="K26" s="182"/>
      <c r="L26" s="182"/>
      <c r="M26" s="183"/>
      <c r="N26" s="29"/>
    </row>
    <row r="27" spans="1:20" s="30" customFormat="1" ht="45.75" customHeight="1" x14ac:dyDescent="0.2">
      <c r="A27" s="31" t="s">
        <v>4</v>
      </c>
      <c r="B27" s="81" t="s">
        <v>104</v>
      </c>
      <c r="C27" s="82"/>
      <c r="D27" s="82"/>
      <c r="E27" s="82"/>
      <c r="F27" s="82"/>
      <c r="G27" s="83"/>
      <c r="H27" s="9" t="s">
        <v>47</v>
      </c>
      <c r="I27" s="140"/>
      <c r="J27" s="140"/>
      <c r="K27" s="140"/>
      <c r="L27" s="140"/>
      <c r="M27" s="140"/>
      <c r="N27" s="29"/>
    </row>
    <row r="28" spans="1:20" s="30" customFormat="1" ht="31.5" customHeight="1" x14ac:dyDescent="0.2">
      <c r="A28" s="9" t="s">
        <v>5</v>
      </c>
      <c r="B28" s="81" t="s">
        <v>61</v>
      </c>
      <c r="C28" s="82"/>
      <c r="D28" s="82"/>
      <c r="E28" s="82"/>
      <c r="F28" s="82"/>
      <c r="G28" s="82"/>
      <c r="H28" s="9" t="s">
        <v>60</v>
      </c>
      <c r="I28" s="133"/>
      <c r="J28" s="134"/>
      <c r="K28" s="134"/>
      <c r="L28" s="134"/>
      <c r="M28" s="135"/>
      <c r="N28" s="29"/>
    </row>
    <row r="29" spans="1:20" s="30" customFormat="1" ht="9.75" customHeight="1" x14ac:dyDescent="0.2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29"/>
    </row>
    <row r="30" spans="1:20" s="30" customFormat="1" ht="37.5" customHeight="1" x14ac:dyDescent="0.2">
      <c r="A30" s="153" t="s">
        <v>110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29"/>
    </row>
    <row r="31" spans="1:20" s="30" customFormat="1" ht="79.5" customHeight="1" x14ac:dyDescent="0.2">
      <c r="A31" s="10" t="s">
        <v>6</v>
      </c>
      <c r="B31" s="202" t="s">
        <v>105</v>
      </c>
      <c r="C31" s="82"/>
      <c r="D31" s="82"/>
      <c r="E31" s="82"/>
      <c r="F31" s="83"/>
      <c r="G31" s="136" t="str">
        <f>IF(AND(K31&lt;&gt;"",D22="Proszę wybrać"),"Proszę określić rodzaj j.k.!",IF(OR(K31="",D22="Proszę wybrać"),"[zł/MWh]",(IF(OR((AND(D22="nowa jednostka kogeneracji opalana paliwami gazowymi",K31&lt;= 390.83)),(AND(D22="nowa jednostka kogeneracji opalana paliwami stałymi",K31&lt;=458.44)),(AND(D22="nowa jednostka kogeneracji opalana biomasą",K31&lt;=415.35)),(AND(D22="nowa jednostka kogeneracji opalana paliwami innymi niż wymienione w art. 15 ust. 1-3 ustawy o CHP",K31&lt;=301.45))),"[zł/MWh]","Wielkość niezgodna z wartością referencyjną wynikającą z Rozporządzenia Ministra Energii wydanego na podst. art. 15 ust. 7 Ustawy o CHP!"))))</f>
        <v>[zł/MWh]</v>
      </c>
      <c r="H31" s="136"/>
      <c r="I31" s="136"/>
      <c r="J31" s="136"/>
      <c r="K31" s="137"/>
      <c r="L31" s="138"/>
      <c r="M31" s="139"/>
      <c r="N31" s="29"/>
      <c r="P31" s="73"/>
      <c r="Q31" s="55"/>
      <c r="R31" s="55"/>
      <c r="S31" s="55"/>
      <c r="T31" s="55"/>
    </row>
    <row r="32" spans="1:20" s="30" customFormat="1" ht="31.5" customHeight="1" x14ac:dyDescent="0.2">
      <c r="A32" s="32" t="s">
        <v>7</v>
      </c>
      <c r="B32" s="141" t="str">
        <f>IF(AND(D22="Proszę wybrać",I32&lt;&gt;""),"Proszę określić rodzaj j.k.!", IF(D22="Proszę wybrać","Planowana data pierwszego wytworzenia energii elektrycznej w j.k.:",(IF(AND(D22="nowa jednostka kogeneracji opalana paliwami gazowymi",I32&lt;=DATE(YEAR(Arkusz2!$A$2),MONTH(Arkusz2!$A$2)+48,DAY(Arkusz2!$A$2))),"Planowana data pierwszego wytworzenia energii elektrycznej w j.k.:",IF((AND(D22&lt;&gt;"nowa jednostka kogeneracji opalana paliwami gazowymi",I32&lt;=DATE(YEAR(Arkusz2!$A$2),MONTH(Arkusz2!$A$2)+60,DAY(Arkusz2!$A$2)))),"Planowana data pierwszego wytworzenia energii elektrycznej w j.k.:","Proszę określić datę zgodnie z art. 16 ust. 3 Ustawy o CHP.")))))</f>
        <v>Planowana data pierwszego wytworzenia energii elektrycznej w j.k.:</v>
      </c>
      <c r="C32" s="142"/>
      <c r="D32" s="142"/>
      <c r="E32" s="142"/>
      <c r="F32" s="142"/>
      <c r="G32" s="142"/>
      <c r="H32" s="143"/>
      <c r="I32" s="144"/>
      <c r="J32" s="145"/>
      <c r="K32" s="145"/>
      <c r="L32" s="145"/>
      <c r="M32" s="146"/>
      <c r="N32" s="29"/>
      <c r="P32" s="74"/>
      <c r="Q32" s="55"/>
      <c r="R32" s="55"/>
      <c r="S32" s="55"/>
      <c r="T32" s="55"/>
    </row>
    <row r="33" spans="1:21" s="30" customFormat="1" ht="39.75" customHeight="1" x14ac:dyDescent="0.2">
      <c r="A33" s="32" t="s">
        <v>8</v>
      </c>
      <c r="B33" s="81" t="str">
        <f>IF(AND(I32&lt;&gt;"",I33=""),"Planowana data rozpoczęcia okresu korzystania z aukcyjnego systemu wsparcia:",IF(AND(I32="",I33&lt;&gt;""),"Proszę uzupełnić datę planowanego pierwszego wytworzenia energii elektrycznej!",IF(AND(I32&lt;&gt;"",I32&gt;=I33),"Planowana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3" s="82"/>
      <c r="D33" s="82"/>
      <c r="E33" s="82"/>
      <c r="F33" s="82"/>
      <c r="G33" s="82"/>
      <c r="H33" s="83"/>
      <c r="I33" s="144"/>
      <c r="J33" s="145"/>
      <c r="K33" s="145"/>
      <c r="L33" s="145"/>
      <c r="M33" s="146"/>
      <c r="N33" s="29"/>
      <c r="P33" s="75"/>
      <c r="Q33" s="55"/>
      <c r="R33" s="55"/>
      <c r="S33" s="55"/>
      <c r="T33" s="55"/>
    </row>
    <row r="34" spans="1:21" s="30" customFormat="1" ht="31.5" customHeight="1" x14ac:dyDescent="0.2">
      <c r="A34" s="32" t="s">
        <v>44</v>
      </c>
      <c r="B34" s="81" t="s">
        <v>73</v>
      </c>
      <c r="C34" s="82"/>
      <c r="D34" s="82"/>
      <c r="E34" s="82"/>
      <c r="F34" s="82"/>
      <c r="G34" s="82"/>
      <c r="H34" s="83"/>
      <c r="I34" s="150" t="str">
        <f>IF(I33="","",IF((DATE(YEAR(I33)+15,MONTH(I33),DAY(I33)-1))&lt;(DATE(2048,12,31)),DATE(YEAR(I33)+15,MONTH(I33),DAY(I33)-1),DATE(2048,12,31)))</f>
        <v/>
      </c>
      <c r="J34" s="151"/>
      <c r="K34" s="151"/>
      <c r="L34" s="151"/>
      <c r="M34" s="152"/>
      <c r="N34" s="29"/>
      <c r="P34" s="54"/>
      <c r="Q34" s="55"/>
      <c r="R34" s="55"/>
      <c r="S34" s="55"/>
      <c r="T34" s="55"/>
    </row>
    <row r="35" spans="1:21" s="30" customFormat="1" ht="44.25" customHeight="1" x14ac:dyDescent="0.2">
      <c r="A35" s="206" t="s">
        <v>69</v>
      </c>
      <c r="B35" s="147" t="str">
        <f>IF((AND(I23="",I33&lt;&gt;"")),(CONCATENATE("Przed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9"/>
      <c r="N35" s="33"/>
      <c r="O35" s="34"/>
      <c r="P35" s="56"/>
      <c r="Q35" s="57"/>
      <c r="R35" s="52"/>
      <c r="S35" s="55"/>
      <c r="T35" s="55"/>
    </row>
    <row r="36" spans="1:21" s="30" customFormat="1" ht="21.2" customHeight="1" x14ac:dyDescent="0.2">
      <c r="A36" s="207"/>
      <c r="B36" s="136" t="s">
        <v>106</v>
      </c>
      <c r="C36" s="136"/>
      <c r="D36" s="90" t="str">
        <f>IF(I33="","",YEAR(I33))</f>
        <v/>
      </c>
      <c r="E36" s="91"/>
      <c r="F36" s="92" t="str">
        <f>IF(I33="","",D36+1)</f>
        <v/>
      </c>
      <c r="G36" s="93"/>
      <c r="H36" s="92" t="str">
        <f>IF(I33="","",F36+1)</f>
        <v/>
      </c>
      <c r="I36" s="93"/>
      <c r="J36" s="92" t="str">
        <f>IF(I33="","",H36+1)</f>
        <v/>
      </c>
      <c r="K36" s="93"/>
      <c r="L36" s="92" t="str">
        <f>IF(I33="","",J36+1)</f>
        <v/>
      </c>
      <c r="M36" s="93"/>
      <c r="N36" s="33"/>
      <c r="O36" s="34"/>
      <c r="P36" s="58"/>
      <c r="Q36" s="59"/>
      <c r="R36" s="53"/>
      <c r="S36" s="60"/>
      <c r="T36" s="76"/>
    </row>
    <row r="37" spans="1:21" s="30" customFormat="1" ht="21.2" customHeight="1" x14ac:dyDescent="0.25">
      <c r="A37" s="207"/>
      <c r="B37" s="79" t="s">
        <v>46</v>
      </c>
      <c r="C37" s="79"/>
      <c r="D37" s="77"/>
      <c r="E37" s="78"/>
      <c r="F37" s="77"/>
      <c r="G37" s="78"/>
      <c r="H37" s="77"/>
      <c r="I37" s="78"/>
      <c r="J37" s="77"/>
      <c r="K37" s="78"/>
      <c r="L37" s="77"/>
      <c r="M37" s="78"/>
      <c r="N37" s="33"/>
      <c r="O37" s="34"/>
      <c r="P37" s="57"/>
      <c r="Q37" s="61"/>
      <c r="R37" s="53"/>
      <c r="S37" s="62"/>
      <c r="T37" s="76"/>
    </row>
    <row r="38" spans="1:21" s="37" customFormat="1" ht="21.2" customHeight="1" x14ac:dyDescent="0.25">
      <c r="A38" s="207"/>
      <c r="B38" s="136" t="s">
        <v>106</v>
      </c>
      <c r="C38" s="136"/>
      <c r="D38" s="92" t="str">
        <f>IF(I33="","",L36+1)</f>
        <v/>
      </c>
      <c r="E38" s="93"/>
      <c r="F38" s="92" t="str">
        <f>IF(I33="","",D38+1)</f>
        <v/>
      </c>
      <c r="G38" s="93"/>
      <c r="H38" s="92" t="str">
        <f>IF(I33="","",F38+1)</f>
        <v/>
      </c>
      <c r="I38" s="93"/>
      <c r="J38" s="92" t="str">
        <f>IF(I33="","",H38+1)</f>
        <v/>
      </c>
      <c r="K38" s="93"/>
      <c r="L38" s="92" t="str">
        <f>IF(I33="","",J38+1)</f>
        <v/>
      </c>
      <c r="M38" s="93"/>
      <c r="N38" s="35"/>
      <c r="O38" s="36"/>
      <c r="P38" s="57"/>
      <c r="Q38" s="57"/>
      <c r="R38" s="39"/>
      <c r="S38" s="63"/>
      <c r="T38" s="65"/>
    </row>
    <row r="39" spans="1:21" s="37" customFormat="1" ht="21.2" customHeight="1" x14ac:dyDescent="0.25">
      <c r="A39" s="207"/>
      <c r="B39" s="79" t="s">
        <v>46</v>
      </c>
      <c r="C39" s="79"/>
      <c r="D39" s="77"/>
      <c r="E39" s="78"/>
      <c r="F39" s="77"/>
      <c r="G39" s="78"/>
      <c r="H39" s="77"/>
      <c r="I39" s="78"/>
      <c r="J39" s="77"/>
      <c r="K39" s="78"/>
      <c r="L39" s="77"/>
      <c r="M39" s="78"/>
      <c r="N39" s="35"/>
      <c r="O39" s="36"/>
      <c r="P39" s="57"/>
      <c r="Q39" s="64"/>
      <c r="R39" s="36"/>
      <c r="S39" s="65"/>
      <c r="T39" s="65"/>
    </row>
    <row r="40" spans="1:21" s="37" customFormat="1" ht="21.2" customHeight="1" x14ac:dyDescent="0.25">
      <c r="A40" s="207"/>
      <c r="B40" s="136" t="s">
        <v>106</v>
      </c>
      <c r="C40" s="136"/>
      <c r="D40" s="92" t="str">
        <f>IF(I33="","",L38+1)</f>
        <v/>
      </c>
      <c r="E40" s="93"/>
      <c r="F40" s="92" t="str">
        <f>IF(I33="","",D40+1)</f>
        <v/>
      </c>
      <c r="G40" s="93"/>
      <c r="H40" s="92" t="str">
        <f>IF(I33="","",F40+1)</f>
        <v/>
      </c>
      <c r="I40" s="93"/>
      <c r="J40" s="92" t="str">
        <f>IF(I33="","",H40+1)</f>
        <v/>
      </c>
      <c r="K40" s="93"/>
      <c r="L40" s="92" t="str">
        <f>IF(I33="","",J40+1)</f>
        <v/>
      </c>
      <c r="M40" s="93"/>
      <c r="N40" s="35"/>
      <c r="O40" s="36"/>
      <c r="P40" s="57"/>
      <c r="Q40" s="39"/>
      <c r="R40" s="36"/>
      <c r="S40" s="65"/>
      <c r="T40" s="65"/>
    </row>
    <row r="41" spans="1:21" s="37" customFormat="1" ht="21.2" customHeight="1" x14ac:dyDescent="0.25">
      <c r="A41" s="207"/>
      <c r="B41" s="155" t="s">
        <v>46</v>
      </c>
      <c r="C41" s="156"/>
      <c r="D41" s="77"/>
      <c r="E41" s="78"/>
      <c r="F41" s="77"/>
      <c r="G41" s="78"/>
      <c r="H41" s="77"/>
      <c r="I41" s="78"/>
      <c r="J41" s="77"/>
      <c r="K41" s="78"/>
      <c r="L41" s="77"/>
      <c r="M41" s="78"/>
      <c r="N41" s="35"/>
      <c r="O41" s="36"/>
      <c r="P41" s="66"/>
      <c r="Q41" s="39"/>
      <c r="R41" s="36"/>
      <c r="S41" s="65"/>
      <c r="T41" s="65"/>
    </row>
    <row r="42" spans="1:21" s="37" customFormat="1" ht="21" customHeight="1" x14ac:dyDescent="0.25">
      <c r="A42" s="207"/>
      <c r="B42" s="79" t="str">
        <f>IF(I33="","",IF((I33-DATE(YEAR(I33),1,0)-1)=0," ","Rok"))</f>
        <v/>
      </c>
      <c r="C42" s="79"/>
      <c r="D42" s="94" t="str">
        <f>IF(I33="","",IF((I33-DATE(YEAR(I33),1,0)-1)=0," ",L40+1))</f>
        <v/>
      </c>
      <c r="E42" s="95"/>
      <c r="F42" s="98" t="str">
        <f>IF(OR(AND(I32="",I23="",OR(D37&lt;&gt;"",F37&lt;&gt;"",H37&lt;&gt;"",J37&lt;&gt;"",L37&lt;&gt;"",D39&lt;&gt;"",F39&lt;&gt;"",H39&lt;&gt;"",J39&lt;&gt;"",L39&lt;&gt;"",D41&lt;&gt;"",F41&lt;&gt;"",H41&lt;&gt;"",J41&lt;&gt;"",L41&lt;&gt;"",D43&lt;&gt;"")),AND(I32="",I23&lt;&gt;"", OR(D37&lt;&gt;"",F37&lt;&gt;"",H37&lt;&gt;"",J37&lt;&gt;"",L37&lt;&gt;"",D39&lt;&gt;"",F39&lt;&gt;"",H39&lt;&gt;"",J39&lt;&gt;"",L39&lt;&gt;"",D41&lt;&gt;"",F41&lt;&gt;"",H41&lt;&gt;"",J41&lt;&gt;"",L41&lt;&gt;"",D43&lt;&gt;"")),AND(I32&lt;&gt;"",I23="",OR(D37&lt;&gt;"",F37&lt;&gt;"",H37&lt;&gt;"",J37&lt;&gt;"",L37&lt;&gt;"",D39&lt;&gt;"",F39&lt;&gt;"",H39&lt;&gt;"",J39&lt;&gt;"",L39&lt;&gt;"",D41&lt;&gt;"",F41&lt;&gt;"",H41&lt;&gt;"",J41&lt;&gt;"",L41&lt;&gt;"",D43&lt;&gt;""))),"Przed uzupełnieniem tabeli - proszę określić moc zainstalowaną elektryczną, podać datę pierwszego wytworzenia energii elektrycznej w j.k. oraz datę planowanego rozpoczęcia korzystania z systemu wsparcia!","")</f>
        <v/>
      </c>
      <c r="G42" s="99"/>
      <c r="H42" s="99"/>
      <c r="I42" s="99"/>
      <c r="J42" s="99"/>
      <c r="K42" s="99"/>
      <c r="L42" s="99"/>
      <c r="M42" s="100"/>
      <c r="N42" s="35"/>
      <c r="O42" s="36"/>
      <c r="P42" s="57"/>
      <c r="Q42" s="36"/>
      <c r="R42" s="36"/>
      <c r="S42" s="62"/>
      <c r="T42" s="65"/>
    </row>
    <row r="43" spans="1:21" s="37" customFormat="1" ht="23.25" customHeight="1" x14ac:dyDescent="0.2">
      <c r="A43" s="208"/>
      <c r="B43" s="96" t="str">
        <f>IF(I33="","",IF((I33-DATE(YEAR(I33),1,0)-1)=0," ","[MWh]"))</f>
        <v/>
      </c>
      <c r="C43" s="97"/>
      <c r="D43" s="157"/>
      <c r="E43" s="158"/>
      <c r="F43" s="101"/>
      <c r="G43" s="102"/>
      <c r="H43" s="102"/>
      <c r="I43" s="102"/>
      <c r="J43" s="102"/>
      <c r="K43" s="102"/>
      <c r="L43" s="102"/>
      <c r="M43" s="103"/>
      <c r="N43" s="35"/>
      <c r="O43" s="36"/>
      <c r="P43" s="36"/>
      <c r="Q43" s="64"/>
      <c r="R43" s="39"/>
      <c r="S43" s="69"/>
      <c r="T43" s="65"/>
      <c r="U43" s="65"/>
    </row>
    <row r="44" spans="1:21" s="37" customFormat="1" ht="56.25" customHeight="1" x14ac:dyDescent="0.2">
      <c r="A44" s="12" t="s">
        <v>70</v>
      </c>
      <c r="B44" s="81" t="str">
        <f>IF((AND(I27="",I44&lt;&gt;0)),("Proszę wskazać procentowy udział ciepła użytkowego wytworzonego w j.k., które zostanie wprowadzone do publicznej sieci ciepłowniczej!"), IF(I44&gt;I23*15*8760*0.9*(IF(I27&gt;=70,1,(I27/100))),CONCATENATE("Łączna ilość energii elektrycznej z wysokosprawnej kogeneracji, jaką uczestnik aukcji zobowiązuje się "," wytworzyć w j.k., wprowadzić do sieci i sprzedać w całym okresie objętym wsparciem jest niezgodna z ilością wynikającą z art. 16 ust. 4 ustawy o CHP!"),CONCATENATE("Łączna ilość energii elektrycznej z wysokosprawnej kogeneracji,"," jaką uczestnik aukcji zobowiązuje się wytworzyć w j.k., wprowadzić do sieci i sprzedać w całym okresie objętym wsparciem:")))</f>
        <v>Łączna ilość energii elektrycznej z wysokosprawnej kogeneracji, jaką uczestnik aukcji zobowiązuje się wytworzyć w j.k., wprowadzić do sieci i sprzedać w całym okresie objętym wsparciem:</v>
      </c>
      <c r="C44" s="82"/>
      <c r="D44" s="82"/>
      <c r="E44" s="82"/>
      <c r="F44" s="82"/>
      <c r="G44" s="82"/>
      <c r="H44" s="83"/>
      <c r="I44" s="84">
        <f>SUM(D37:M37,D39:M39,D41:M41,D43)</f>
        <v>0</v>
      </c>
      <c r="J44" s="85"/>
      <c r="K44" s="85"/>
      <c r="L44" s="85"/>
      <c r="M44" s="86"/>
      <c r="N44" s="35"/>
      <c r="O44" s="36"/>
      <c r="P44" s="67"/>
      <c r="Q44" s="68"/>
      <c r="R44" s="70"/>
      <c r="S44" s="70"/>
      <c r="T44" s="38"/>
      <c r="U44" s="65"/>
    </row>
    <row r="45" spans="1:21" s="37" customFormat="1" ht="17.25" customHeight="1" x14ac:dyDescent="0.25">
      <c r="A45" s="112" t="s">
        <v>71</v>
      </c>
      <c r="B45" s="164" t="s">
        <v>58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35"/>
      <c r="O45" s="36"/>
      <c r="P45" s="36"/>
      <c r="Q45" s="36"/>
      <c r="R45" s="71"/>
      <c r="S45" s="60"/>
      <c r="T45" s="65"/>
      <c r="U45" s="65"/>
    </row>
    <row r="46" spans="1:21" s="37" customFormat="1" ht="39.75" customHeight="1" x14ac:dyDescent="0.25">
      <c r="A46" s="112"/>
      <c r="B46" s="81" t="s">
        <v>113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35"/>
      <c r="O46" s="36"/>
      <c r="P46" s="38"/>
      <c r="Q46" s="38"/>
      <c r="R46" s="38"/>
      <c r="S46" s="38"/>
      <c r="T46" s="38"/>
      <c r="U46" s="65"/>
    </row>
    <row r="47" spans="1:21" s="37" customFormat="1" ht="21" customHeight="1" x14ac:dyDescent="0.25">
      <c r="A47" s="112"/>
      <c r="B47" s="204" t="s">
        <v>62</v>
      </c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35"/>
      <c r="O47" s="36"/>
      <c r="P47" s="39"/>
      <c r="Q47" s="36"/>
      <c r="R47" s="36"/>
      <c r="S47" s="65"/>
      <c r="T47" s="65"/>
      <c r="U47" s="65"/>
    </row>
    <row r="48" spans="1:21" s="30" customFormat="1" ht="25.5" customHeight="1" x14ac:dyDescent="0.2">
      <c r="A48" s="112"/>
      <c r="B48" s="111" t="str">
        <f>IF(D22="Proszę wybrać","",IF(D22="nowa jednostka kogeneracji opalana paliwami gazowymi","– 48 miesięcy od dnia rozstrzygnięcia aukcji.",IF(OR(D22="nowa jednostka kogeneracji opalana paliwami stałymi", D22="nowa jednostka kogeneracji opalana biomasą", D22="nowa jednostka kogeneracji opalana paliwami innymi niż wymienione w art. 15 ust. 1-3 ustawy o CHP"),"– 60 miesięcy od dnia rozstrzygnięcia aukcji.","")))</f>
        <v/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29"/>
      <c r="Q48" s="40"/>
      <c r="R48" s="55"/>
      <c r="S48" s="55"/>
      <c r="T48" s="55"/>
    </row>
    <row r="49" spans="1:20" s="30" customFormat="1" ht="51.75" customHeight="1" x14ac:dyDescent="0.2">
      <c r="A49" s="119" t="s">
        <v>72</v>
      </c>
      <c r="B49" s="108" t="s">
        <v>112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0"/>
      <c r="N49" s="29"/>
      <c r="R49" s="55"/>
      <c r="S49" s="55"/>
      <c r="T49" s="55"/>
    </row>
    <row r="50" spans="1:20" s="30" customFormat="1" ht="24" customHeight="1" x14ac:dyDescent="0.2">
      <c r="A50" s="120"/>
      <c r="B50" s="115" t="s">
        <v>63</v>
      </c>
      <c r="C50" s="113"/>
      <c r="D50" s="113"/>
      <c r="E50" s="116"/>
      <c r="F50" s="117"/>
      <c r="G50" s="117"/>
      <c r="H50" s="118"/>
      <c r="I50" s="113" t="s">
        <v>78</v>
      </c>
      <c r="J50" s="113"/>
      <c r="K50" s="113"/>
      <c r="L50" s="113"/>
      <c r="M50" s="114"/>
      <c r="N50" s="29"/>
      <c r="R50" s="55"/>
      <c r="S50" s="55"/>
      <c r="T50" s="55"/>
    </row>
    <row r="51" spans="1:20" s="30" customFormat="1" ht="32.25" customHeight="1" x14ac:dyDescent="0.2">
      <c r="A51" s="120"/>
      <c r="B51" s="115" t="s">
        <v>64</v>
      </c>
      <c r="C51" s="113"/>
      <c r="D51" s="113"/>
      <c r="E51" s="113"/>
      <c r="F51" s="113"/>
      <c r="G51" s="113"/>
      <c r="H51" s="124" t="str">
        <f>IF(E50="","",(IF(E50=0,K31,"(Proszę wpisać obliczoną wysokość premii kogeneracyjnej skorygowanej)")))</f>
        <v/>
      </c>
      <c r="I51" s="125"/>
      <c r="J51" s="125"/>
      <c r="K51" s="126"/>
      <c r="L51" s="122" t="s">
        <v>80</v>
      </c>
      <c r="M51" s="123"/>
      <c r="N51" s="29"/>
      <c r="R51" s="55"/>
      <c r="S51" s="55"/>
      <c r="T51" s="55"/>
    </row>
    <row r="52" spans="1:20" s="30" customFormat="1" ht="19.5" customHeight="1" x14ac:dyDescent="0.2">
      <c r="A52" s="121"/>
      <c r="B52" s="41" t="s">
        <v>79</v>
      </c>
      <c r="C52" s="131" t="s">
        <v>65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2"/>
      <c r="N52" s="29"/>
      <c r="R52" s="55"/>
      <c r="S52" s="55"/>
      <c r="T52" s="55"/>
    </row>
    <row r="53" spans="1:20" s="30" customFormat="1" ht="30" customHeight="1" x14ac:dyDescent="0.2">
      <c r="A53" s="42" t="s">
        <v>74</v>
      </c>
      <c r="B53" s="87" t="s">
        <v>75</v>
      </c>
      <c r="C53" s="88"/>
      <c r="D53" s="88"/>
      <c r="E53" s="88"/>
      <c r="F53" s="88"/>
      <c r="G53" s="88"/>
      <c r="H53" s="88"/>
      <c r="I53" s="88"/>
      <c r="J53" s="88"/>
      <c r="K53" s="89"/>
      <c r="L53" s="127" t="s">
        <v>11</v>
      </c>
      <c r="M53" s="127"/>
      <c r="N53" s="29"/>
      <c r="R53" s="55"/>
      <c r="S53" s="55"/>
      <c r="T53" s="55"/>
    </row>
    <row r="54" spans="1:20" s="30" customFormat="1" ht="43.5" customHeight="1" x14ac:dyDescent="0.2">
      <c r="A54" s="107" t="s">
        <v>24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29"/>
      <c r="R54" s="55"/>
      <c r="S54" s="55"/>
      <c r="T54" s="55"/>
    </row>
    <row r="55" spans="1:20" s="30" customFormat="1" ht="15.75" customHeight="1" x14ac:dyDescent="0.2">
      <c r="A55" s="205" t="s">
        <v>107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9"/>
      <c r="R55" s="55"/>
      <c r="S55" s="55"/>
      <c r="T55" s="55"/>
    </row>
    <row r="56" spans="1:20" s="30" customFormat="1" ht="15.75" customHeight="1" x14ac:dyDescent="0.2">
      <c r="A56" s="128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30"/>
      <c r="N56" s="29"/>
      <c r="R56" s="55"/>
      <c r="S56" s="55"/>
      <c r="T56" s="55"/>
    </row>
    <row r="57" spans="1:20" s="30" customFormat="1" ht="18" customHeight="1" x14ac:dyDescent="0.2">
      <c r="A57" s="203" t="s">
        <v>25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9"/>
      <c r="R57" s="55"/>
      <c r="S57" s="55"/>
      <c r="T57" s="55"/>
    </row>
    <row r="58" spans="1:20" s="30" customFormat="1" ht="30" customHeight="1" x14ac:dyDescent="0.2">
      <c r="A58" s="43" t="s">
        <v>0</v>
      </c>
      <c r="B58" s="105" t="s">
        <v>108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6" t="s">
        <v>11</v>
      </c>
      <c r="M58" s="106"/>
      <c r="N58" s="29"/>
      <c r="R58" s="55"/>
      <c r="S58" s="55"/>
      <c r="T58" s="55"/>
    </row>
    <row r="59" spans="1:20" s="30" customFormat="1" ht="42.75" customHeight="1" x14ac:dyDescent="0.2">
      <c r="A59" s="43" t="s">
        <v>1</v>
      </c>
      <c r="B59" s="105" t="s">
        <v>109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6" t="s">
        <v>11</v>
      </c>
      <c r="M59" s="106"/>
      <c r="N59" s="29"/>
      <c r="R59" s="55"/>
      <c r="S59" s="55"/>
      <c r="T59" s="55"/>
    </row>
    <row r="60" spans="1:20" s="30" customFormat="1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5"/>
      <c r="L60" s="46"/>
      <c r="M60" s="47"/>
      <c r="N60" s="29"/>
      <c r="R60" s="55"/>
      <c r="S60" s="55"/>
      <c r="T60" s="55"/>
    </row>
    <row r="61" spans="1:20" x14ac:dyDescent="0.2">
      <c r="A61" s="210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R61" s="72"/>
      <c r="S61" s="72"/>
      <c r="T61" s="72"/>
    </row>
    <row r="62" spans="1:20" ht="18.75" customHeight="1" x14ac:dyDescent="0.2">
      <c r="A62" s="209" t="s">
        <v>45</v>
      </c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48"/>
      <c r="N62" s="49"/>
      <c r="R62" s="72"/>
      <c r="S62" s="72"/>
      <c r="T62" s="72"/>
    </row>
    <row r="63" spans="1:20" ht="29.25" customHeight="1" x14ac:dyDescent="0.2">
      <c r="A63" s="11">
        <v>1</v>
      </c>
      <c r="B63" s="104" t="s">
        <v>92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49"/>
      <c r="R63" s="72"/>
      <c r="S63" s="72"/>
      <c r="T63" s="72"/>
    </row>
    <row r="64" spans="1:20" ht="20.25" customHeight="1" x14ac:dyDescent="0.2">
      <c r="A64" s="11">
        <v>2</v>
      </c>
      <c r="B64" s="80" t="s">
        <v>84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49"/>
    </row>
    <row r="65" spans="1:14" ht="66" customHeight="1" x14ac:dyDescent="0.2">
      <c r="A65" s="50">
        <v>3</v>
      </c>
      <c r="B65" s="200" t="s">
        <v>52</v>
      </c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49"/>
    </row>
    <row r="66" spans="1:14" ht="18.75" customHeight="1" x14ac:dyDescent="0.2">
      <c r="A66" s="11">
        <v>4</v>
      </c>
      <c r="B66" s="200" t="s">
        <v>53</v>
      </c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49"/>
    </row>
    <row r="67" spans="1:14" ht="101.25" customHeight="1" x14ac:dyDescent="0.2">
      <c r="A67" s="50">
        <v>5</v>
      </c>
      <c r="B67" s="199" t="s">
        <v>90</v>
      </c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49"/>
    </row>
    <row r="68" spans="1:14" ht="36" customHeight="1" x14ac:dyDescent="0.2">
      <c r="A68" s="50">
        <v>6</v>
      </c>
      <c r="B68" s="201" t="s">
        <v>91</v>
      </c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49"/>
    </row>
    <row r="69" spans="1:14" ht="21" customHeight="1" x14ac:dyDescent="0.2">
      <c r="A69" s="11">
        <v>7</v>
      </c>
      <c r="B69" s="200" t="s">
        <v>81</v>
      </c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49"/>
    </row>
    <row r="70" spans="1:14" ht="66" customHeight="1" x14ac:dyDescent="0.2">
      <c r="A70" s="51">
        <v>8</v>
      </c>
      <c r="B70" s="199" t="s">
        <v>93</v>
      </c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49"/>
    </row>
    <row r="71" spans="1:14" x14ac:dyDescent="0.2">
      <c r="A71" s="8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4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</sheetData>
  <sheetProtection algorithmName="SHA-512" hashValue="IdYXMp4FlVBgjXJObWPgpGRfIwsH7P8lfakT2pu0JkKglVFFMOAbNZWUQbRwblgus9XL1TsLuabAVKviNib1rA==" saltValue="may6nPxHix1CN4UKnXyTiA==" spinCount="100000" sheet="1" objects="1" scenarios="1" selectLockedCells="1"/>
  <dataConsolidate/>
  <mergeCells count="127">
    <mergeCell ref="B70:M70"/>
    <mergeCell ref="B65:M65"/>
    <mergeCell ref="B66:M66"/>
    <mergeCell ref="B67:M67"/>
    <mergeCell ref="B68:M68"/>
    <mergeCell ref="B69:M69"/>
    <mergeCell ref="B31:F31"/>
    <mergeCell ref="G31:J31"/>
    <mergeCell ref="A57:M57"/>
    <mergeCell ref="D40:E40"/>
    <mergeCell ref="B45:M45"/>
    <mergeCell ref="B46:M46"/>
    <mergeCell ref="B47:M47"/>
    <mergeCell ref="A55:M55"/>
    <mergeCell ref="H40:I40"/>
    <mergeCell ref="J40:K40"/>
    <mergeCell ref="J38:K38"/>
    <mergeCell ref="L38:M38"/>
    <mergeCell ref="F40:G40"/>
    <mergeCell ref="A35:A43"/>
    <mergeCell ref="D38:E38"/>
    <mergeCell ref="F38:G38"/>
    <mergeCell ref="A62:L62"/>
    <mergeCell ref="A61:M61"/>
    <mergeCell ref="B18:F18"/>
    <mergeCell ref="G18:M18"/>
    <mergeCell ref="B26:G26"/>
    <mergeCell ref="H26:M26"/>
    <mergeCell ref="I23:M23"/>
    <mergeCell ref="B17:F17"/>
    <mergeCell ref="G17:M17"/>
    <mergeCell ref="B24:C24"/>
    <mergeCell ref="B25:G25"/>
    <mergeCell ref="H25:M25"/>
    <mergeCell ref="F21:M21"/>
    <mergeCell ref="A19:M19"/>
    <mergeCell ref="A20:M20"/>
    <mergeCell ref="D24:M24"/>
    <mergeCell ref="B23:G23"/>
    <mergeCell ref="D22:M22"/>
    <mergeCell ref="B22:C22"/>
    <mergeCell ref="B21:E21"/>
    <mergeCell ref="B38:C38"/>
    <mergeCell ref="L40:M40"/>
    <mergeCell ref="F37:G37"/>
    <mergeCell ref="B39:C39"/>
    <mergeCell ref="B40:C40"/>
    <mergeCell ref="B41:C41"/>
    <mergeCell ref="H38:I38"/>
    <mergeCell ref="D43:E43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B16:F16"/>
    <mergeCell ref="G16:M16"/>
    <mergeCell ref="B28:G28"/>
    <mergeCell ref="I28:M28"/>
    <mergeCell ref="B36:C36"/>
    <mergeCell ref="K31:M31"/>
    <mergeCell ref="I27:M27"/>
    <mergeCell ref="B27:G27"/>
    <mergeCell ref="B32:H32"/>
    <mergeCell ref="I32:M32"/>
    <mergeCell ref="B35:M35"/>
    <mergeCell ref="B33:H33"/>
    <mergeCell ref="I33:M33"/>
    <mergeCell ref="I34:M34"/>
    <mergeCell ref="A30:M30"/>
    <mergeCell ref="A29:M29"/>
    <mergeCell ref="B34:H34"/>
    <mergeCell ref="F42:M43"/>
    <mergeCell ref="B63:M63"/>
    <mergeCell ref="B58:K58"/>
    <mergeCell ref="L58:M58"/>
    <mergeCell ref="F41:G41"/>
    <mergeCell ref="H41:I41"/>
    <mergeCell ref="J41:K41"/>
    <mergeCell ref="B59:K59"/>
    <mergeCell ref="A54:M54"/>
    <mergeCell ref="B49:M49"/>
    <mergeCell ref="B48:M48"/>
    <mergeCell ref="A45:A48"/>
    <mergeCell ref="I50:M50"/>
    <mergeCell ref="B51:G51"/>
    <mergeCell ref="B50:D50"/>
    <mergeCell ref="E50:H50"/>
    <mergeCell ref="L59:M59"/>
    <mergeCell ref="A49:A52"/>
    <mergeCell ref="L51:M51"/>
    <mergeCell ref="H51:K51"/>
    <mergeCell ref="L53:M53"/>
    <mergeCell ref="A56:M56"/>
    <mergeCell ref="C52:M52"/>
    <mergeCell ref="D37:E37"/>
    <mergeCell ref="H37:I37"/>
    <mergeCell ref="B37:C37"/>
    <mergeCell ref="J37:K37"/>
    <mergeCell ref="B64:M64"/>
    <mergeCell ref="B44:H44"/>
    <mergeCell ref="I44:M44"/>
    <mergeCell ref="B53:K53"/>
    <mergeCell ref="D36:E36"/>
    <mergeCell ref="L36:M36"/>
    <mergeCell ref="H36:I36"/>
    <mergeCell ref="J39:K39"/>
    <mergeCell ref="H39:I39"/>
    <mergeCell ref="F39:G39"/>
    <mergeCell ref="D39:E39"/>
    <mergeCell ref="L39:M39"/>
    <mergeCell ref="J36:K36"/>
    <mergeCell ref="L37:M37"/>
    <mergeCell ref="L41:M41"/>
    <mergeCell ref="F36:G36"/>
    <mergeCell ref="B42:C42"/>
    <mergeCell ref="D42:E42"/>
    <mergeCell ref="B43:C43"/>
    <mergeCell ref="D41:E41"/>
  </mergeCells>
  <conditionalFormatting sqref="G31">
    <cfRule type="containsText" dxfId="30" priority="29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CHP!",G31)))</formula>
    </cfRule>
    <cfRule type="containsText" dxfId="29" priority="31" operator="containsText" text="Wielkość niezgodna z wartościami referencyjnymi wynikającymi z art. 15 ust. 7 Ustawy o CHP!">
      <formula>NOT(ISERROR(SEARCH("Wielkość niezgodna z wartościami referencyjnymi wynikającymi z art. 15 ust. 7 Ustawy o CHP!",G31)))</formula>
    </cfRule>
  </conditionalFormatting>
  <conditionalFormatting sqref="B32:H32 B33:B34">
    <cfRule type="containsText" dxfId="28" priority="23" operator="containsText" text="Proszę określić rodzaj j.k.!">
      <formula>NOT(ISERROR(SEARCH("Proszę określić rodzaj j.k.!",B32)))</formula>
    </cfRule>
    <cfRule type="containsText" dxfId="27" priority="30" operator="containsText" text="Proszę określić datę zgodnie z art. 16 ust. 3 Ustawy o CH">
      <formula>NOT(ISERROR(SEARCH("Proszę określić datę zgodnie z art. 16 ust. 3 Ustawy o CH",B32)))</formula>
    </cfRule>
  </conditionalFormatting>
  <conditionalFormatting sqref="G31:J31">
    <cfRule type="containsText" dxfId="26" priority="14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CHP!",G31)))</formula>
    </cfRule>
    <cfRule type="containsText" dxfId="25" priority="21" operator="containsText" text="Proszę określić rodzaj j.k.!">
      <formula>NOT(ISERROR(SEARCH("Proszę określić rodzaj j.k.!",G31)))</formula>
    </cfRule>
    <cfRule type="containsText" dxfId="24" priority="28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CHP!",G31)))</formula>
    </cfRule>
  </conditionalFormatting>
  <conditionalFormatting sqref="D42:E42">
    <cfRule type="containsText" dxfId="23" priority="7" operator="containsText" text="20">
      <formula>NOT(ISERROR(SEARCH("20",D42)))</formula>
    </cfRule>
    <cfRule type="notContainsBlanks" dxfId="22" priority="27">
      <formula>LEN(TRIM(D42))&gt;0</formula>
    </cfRule>
  </conditionalFormatting>
  <conditionalFormatting sqref="B42:C42">
    <cfRule type="containsText" dxfId="21" priority="8" operator="containsText" text="Rok">
      <formula>NOT(ISERROR(SEARCH("Rok",B42)))</formula>
    </cfRule>
    <cfRule type="containsText" dxfId="20" priority="9" operator="containsText" text="Rok">
      <formula>NOT(ISERROR(SEARCH("Rok",B42)))</formula>
    </cfRule>
    <cfRule type="notContainsBlanks" dxfId="19" priority="26">
      <formula>LEN(TRIM(B42))&gt;0</formula>
    </cfRule>
  </conditionalFormatting>
  <conditionalFormatting sqref="B35:M35">
    <cfRule type="containsText" dxfId="18" priority="10" operator="containsText" text="Przed wpisaniem planowanej daty rozpoczęcia okresu korzystania z aukcyjnego systemu wsparcia ">
      <formula>NOT(ISERROR(SEARCH("Przed wpisaniem planowanej daty rozpoczęcia okresu korzystania z aukcyjnego systemu wsparcia ",B35)))</formula>
    </cfRule>
    <cfRule type="containsText" dxfId="17" priority="24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elektryczną!",B35)))</formula>
    </cfRule>
    <cfRule type="containsText" dxfId="16" priority="25" operator="containsText" text="Przed wpisaniem daty pierwszego wytworzenia - najpierw określić moc zainstalowaną elektryczną">
      <formula>NOT(ISERROR(SEARCH("Przed wpisaniem daty pierwszego wytworzenia - najpierw określić moc zainstalowaną elektryczną",B35)))</formula>
    </cfRule>
  </conditionalFormatting>
  <conditionalFormatting sqref="F42:M43 I44">
    <cfRule type="containsText" dxfId="15" priority="22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j.k.",F42)))</formula>
    </cfRule>
  </conditionalFormatting>
  <conditionalFormatting sqref="B52:B53 L53 C52">
    <cfRule type="containsText" dxfId="14" priority="20" operator="containsText" text="Proszę wpisać wartość skorygowaną)">
      <formula>NOT(ISERROR(SEARCH("Proszę wpisać wartość skorygowaną)",B52)))</formula>
    </cfRule>
  </conditionalFormatting>
  <conditionalFormatting sqref="H51">
    <cfRule type="containsText" dxfId="13" priority="15" operator="containsText" text="(Proszę wpisać obliczoną wartość skorygowaną)">
      <formula>NOT(ISERROR(SEARCH("(Proszę wpisać obliczoną wartość skorygowaną)",H51)))</formula>
    </cfRule>
    <cfRule type="containsText" dxfId="12" priority="16" operator="containsText" text="Proszę wpisać wartość skorygowaną">
      <formula>NOT(ISERROR(SEARCH("Proszę wpisać wartość skorygowaną",H51)))</formula>
    </cfRule>
    <cfRule type="containsText" dxfId="11" priority="17" operator="containsText" text="Proszę wpisać wartość skorygowaną">
      <formula>NOT(ISERROR(SEARCH("Proszę wpisać wartość skorygowaną",H51)))</formula>
    </cfRule>
    <cfRule type="containsText" dxfId="10" priority="18" operator="containsText" text="Proszę wpisać wartość skorygowaną)">
      <formula>NOT(ISERROR(SEARCH("Proszę wpisać wartość skorygowaną)",H51)))</formula>
    </cfRule>
    <cfRule type="containsText" dxfId="9" priority="19" operator="containsText" text="Proszę wpisać wartość skorygowaną)">
      <formula>NOT(ISERROR(SEARCH("Proszę wpisać wartość skorygowaną)",H51)))</formula>
    </cfRule>
  </conditionalFormatting>
  <conditionalFormatting sqref="B33:H33">
    <cfRule type="containsText" dxfId="8" priority="3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elektrycznej",B33)))</formula>
    </cfRule>
    <cfRule type="containsText" dxfId="7" priority="12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wsparcia!",B33)))</formula>
    </cfRule>
    <cfRule type="containsText" dxfId="6" priority="13" operator="containsText" text="Proszę uzupełnić datę planowanego pierwszego wytworzenia energii elektrycznej!">
      <formula>NOT(ISERROR(SEARCH("Proszę uzupełnić datę planowanego pierwszego wytworzenia energii elektrycznej!",B33)))</formula>
    </cfRule>
    <cfRule type="containsText" dxfId="5" priority="1" operator="containsText" text="Planowana data rozpoczęcia okresu korzystania z aukcyjnego systemu wsparcia musi być późniejsza niż data planowanego pierwszego wytworzenia energii elektrycznej!">
      <formula>NOT(ISERROR(SEARCH("Planowana data rozpoczęcia okresu korzystania z aukcyjnego systemu wsparcia musi być późniejsza niż data planowanego pierwszego wytworzenia energii elektrycznej!",B33)))</formula>
    </cfRule>
  </conditionalFormatting>
  <conditionalFormatting sqref="B44:H44">
    <cfRule type="containsText" dxfId="4" priority="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ust.4!",B44)))</formula>
    </cfRule>
    <cfRule type="containsText" dxfId="3" priority="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ciepłowniczej!",B44)))</formula>
    </cfRule>
    <cfRule type="containsText" dxfId="2" priority="11" operator="containsText" text="wprowadzić do sieci i sprzedać jest określona niezgodnie z art. 16 ust. 4 pkt 2 ustawy o CHP">
      <formula>NOT(ISERROR(SEARCH("wprowadzić do sieci i sprzedać jest określona niezgodnie z art. 16 ust. 4 pkt 2 ustawy o CHP",B44)))</formula>
    </cfRule>
  </conditionalFormatting>
  <conditionalFormatting sqref="F42:M43">
    <cfRule type="containsText" dxfId="1" priority="6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wsparcia!",F42)))</formula>
    </cfRule>
  </conditionalFormatting>
  <conditionalFormatting sqref="H51:K51">
    <cfRule type="containsText" dxfId="0" priority="4" operator="containsText" text="Proszę wpisać obliczoną wysokość premii kogeneracyjnej skorygowanej">
      <formula>NOT(ISERROR(SEARCH("Proszę wpisać obliczoną wysokość premii kogeneracyjnej skorygowanej",H51)))</formula>
    </cfRule>
  </conditionalFormatting>
  <dataValidations xWindow="861" yWindow="775" count="28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5 A25:A26 A28:A31"/>
    <dataValidation type="decimal" allowBlank="1" showInputMessage="1" showErrorMessage="1" errorTitle="Błędna ilość energii" error="Proszę wprowadzić prawidłową ilość energii elektrycznej, wyrażoną w [MWh], z dokładnością do 3 miejsc po przecinku" sqref="D37:E37">
      <formula1>0.001</formula1>
      <formula2>ROUNDDOWN(IF(I27&lt;70,(I27/100),1)*(IF((AND(OR(MOD(YEAR(I33),400)=0,AND(MOD(YEAR(I33),100)=0), (MOD(YEAR(I33),4)=0)),((I33-DATE(YEAR(I33),1,0)))&gt;=60)),((366-(I33-DATE(YEAR(I33),1,1)))),(366-(I33-DATE(YEAR(I33),1,0)))))*I23*24*0.9,3)</formula2>
    </dataValidation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28:M28">
      <formula1>0</formula1>
      <formula2>450</formula2>
    </dataValidation>
    <dataValidation operator="greaterThan" allowBlank="1" showInputMessage="1" showErrorMessage="1" sqref="H51"/>
    <dataValidation type="date" operator="greaterThan" allowBlank="1" showInputMessage="1" showErrorMessage="1" promptTitle="Format daty" prompt="Data musi zostać wpisana w formacie:_x000a_rrrr-mm-dd" sqref="I32:M32">
      <formula1>DATE(2023,5,5)</formula1>
    </dataValidation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27:M27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2:H43 I42:I44 J42:M43"/>
    <dataValidation allowBlank="1" showInputMessage="1" showErrorMessage="1" promptTitle="Pomoc inwestycyjna" prompt="Proszę wpisać wartość pomocy inwestycyjnej._x000a_Jeśli pomoc inwestycyjna nie była udzielona, proszę wpisać &quot;0&quot;." sqref="E50:H50"/>
    <dataValidation operator="lessThanOrEqual" allowBlank="1" showInputMessage="1" showErrorMessage="1" promptTitle="Format daty" prompt="Data musi zostać wpisana w formacie:_x000a_rrrr-mm-dd" sqref="I34:M34"/>
    <dataValidation type="date" operator="greaterThanOrEqual" allowBlank="1" showInputMessage="1" showErrorMessage="1" promptTitle="Format daty" prompt="Data musi zostać wpisana w formacie:_x000a_rrrr-mm-dd" sqref="I33:M33">
      <formula1>DATE(2023,6,6)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1:M41">
      <formula1>0.001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3:E43">
      <formula1>0.001</formula1>
      <formula2>ROUNDDOWN(IF(I27&lt;70,(I27/100),1)*(IF((AND(OR(MOD(YEAR(I34),400)=0,AND(MOD(YEAR(I34),100)=0),(MOD(YEAR(I34),4)=0)),(I34-DATE(YEAR(I34),1,0))&gt;=60)),(((I34-DATE(YEAR(I34),1,0)))-1),(I34-DATE(YEAR(I34),1,0))))*I23*24*0.9,3)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7:G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7:I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7:K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7:M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39:E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9:G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9:I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9:K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9:M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1:E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1:G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1:I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1:K41">
      <formula1>0</formula1>
      <formula2>ROUNDDOWN(IF(I27&gt;=70,8760*$I$23*0.9,8760*$I$23*0.9*(I27/100)),3)</formula2>
    </dataValidation>
    <dataValidation type="decimal" operator="greaterThan" allowBlank="1" showInputMessage="1" showErrorMessage="1" sqref="K31:M31">
      <formula1>0</formula1>
    </dataValidation>
  </dataValidations>
  <pageMargins left="0.23622047244094491" right="0.23622047244094491" top="0.51181102362204722" bottom="0.37691885964912281" header="0.31496062992125984" footer="0.31496062992125984"/>
  <pageSetup paperSize="9" fitToHeight="0" orientation="portrait" r:id="rId1"/>
  <headerFooter differentFirst="1">
    <oddHeader>&amp;L
&amp;R&amp;8&amp;P  / &amp;N</oddHeader>
  </headerFooter>
  <rowBreaks count="2" manualBreakCount="2">
    <brk id="55" max="16383" man="1"/>
    <brk id="5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61" yWindow="775" count="5"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ErrorMessage="1">
          <x14:formula1>
            <xm:f>Arkusz2!$A$6:$A$10</xm:f>
          </x14:formula1>
          <xm:sqref>D22:M22</xm:sqref>
        </x14:dataValidation>
        <x14:dataValidation type="list" allowBlank="1" showInputMessage="1" showErrorMessage="1">
          <x14:formula1>
            <xm:f>Arkusz2!$C$10:$C$12</xm:f>
          </x14:formula1>
          <xm:sqref>L59:M59</xm:sqref>
        </x14:dataValidation>
        <x14:dataValidation type="list" allowBlank="1" showInputMessage="1" showErrorMessage="1">
          <x14:formula1>
            <xm:f>Arkusz2!$A$24:$A$26</xm:f>
          </x14:formula1>
          <xm:sqref>L53:M53</xm:sqref>
        </x14:dataValidation>
        <x14:dataValidation type="list" allowBlank="1" showInputMessage="1" showErrorMessage="1">
          <x14:formula1>
            <xm:f>Arkusz2!$C$5:$C$7</xm:f>
          </x14:formula1>
          <xm:sqref>L58:M58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36"/>
  <sheetViews>
    <sheetView workbookViewId="0">
      <selection activeCell="A2" sqref="A2"/>
    </sheetView>
  </sheetViews>
  <sheetFormatPr defaultColWidth="9.140625" defaultRowHeight="12.75" x14ac:dyDescent="0.2"/>
  <cols>
    <col min="1" max="1" width="72.28515625" style="1" customWidth="1"/>
    <col min="2" max="2" width="3.5703125" style="1" customWidth="1"/>
    <col min="3" max="3" width="21.5703125" style="1" customWidth="1"/>
    <col min="4" max="4" width="13.5703125" style="1" customWidth="1"/>
    <col min="5" max="5" width="48.28515625" style="1" customWidth="1"/>
    <col min="6" max="16384" width="9.140625" style="1"/>
  </cols>
  <sheetData>
    <row r="1" spans="1:5" x14ac:dyDescent="0.2">
      <c r="C1" s="2" t="s">
        <v>11</v>
      </c>
      <c r="D1" s="2"/>
      <c r="E1" s="2" t="s">
        <v>11</v>
      </c>
    </row>
    <row r="2" spans="1:5" x14ac:dyDescent="0.2">
      <c r="A2" s="7">
        <v>44991</v>
      </c>
      <c r="C2" s="2" t="s">
        <v>22</v>
      </c>
      <c r="D2" s="2"/>
      <c r="E2" s="2" t="s">
        <v>82</v>
      </c>
    </row>
    <row r="3" spans="1:5" ht="15" customHeight="1" x14ac:dyDescent="0.2">
      <c r="A3" s="4"/>
      <c r="C3" s="2" t="s">
        <v>23</v>
      </c>
      <c r="D3" s="2"/>
      <c r="E3" s="2" t="s">
        <v>12</v>
      </c>
    </row>
    <row r="4" spans="1:5" x14ac:dyDescent="0.2">
      <c r="A4" s="4"/>
      <c r="C4" s="2"/>
      <c r="D4" s="2"/>
      <c r="E4" s="2" t="s">
        <v>13</v>
      </c>
    </row>
    <row r="5" spans="1:5" x14ac:dyDescent="0.2">
      <c r="C5" s="3" t="s">
        <v>11</v>
      </c>
      <c r="D5" s="2"/>
      <c r="E5" s="2" t="s">
        <v>14</v>
      </c>
    </row>
    <row r="6" spans="1:5" x14ac:dyDescent="0.2">
      <c r="A6" s="1" t="s">
        <v>11</v>
      </c>
      <c r="C6" s="3" t="s">
        <v>10</v>
      </c>
      <c r="D6" s="2"/>
      <c r="E6" s="2" t="s">
        <v>15</v>
      </c>
    </row>
    <row r="7" spans="1:5" x14ac:dyDescent="0.2">
      <c r="A7" s="6" t="s">
        <v>54</v>
      </c>
      <c r="C7" s="2" t="s">
        <v>9</v>
      </c>
      <c r="D7" s="2"/>
      <c r="E7" s="2" t="s">
        <v>16</v>
      </c>
    </row>
    <row r="8" spans="1:5" x14ac:dyDescent="0.2">
      <c r="A8" s="6" t="s">
        <v>55</v>
      </c>
      <c r="D8" s="2"/>
      <c r="E8" s="2" t="s">
        <v>17</v>
      </c>
    </row>
    <row r="9" spans="1:5" x14ac:dyDescent="0.2">
      <c r="A9" s="6" t="s">
        <v>56</v>
      </c>
      <c r="C9" s="2"/>
      <c r="D9" s="2"/>
      <c r="E9" s="2" t="s">
        <v>18</v>
      </c>
    </row>
    <row r="10" spans="1:5" ht="25.5" x14ac:dyDescent="0.2">
      <c r="A10" s="6" t="s">
        <v>85</v>
      </c>
      <c r="C10" s="3" t="s">
        <v>11</v>
      </c>
      <c r="D10" s="2"/>
      <c r="E10" s="2" t="s">
        <v>19</v>
      </c>
    </row>
    <row r="11" spans="1:5" x14ac:dyDescent="0.2">
      <c r="A11" s="6"/>
      <c r="C11" s="3" t="s">
        <v>10</v>
      </c>
      <c r="D11" s="2"/>
      <c r="E11" s="2" t="s">
        <v>20</v>
      </c>
    </row>
    <row r="12" spans="1:5" x14ac:dyDescent="0.2">
      <c r="A12" s="6"/>
      <c r="C12" s="2" t="s">
        <v>9</v>
      </c>
      <c r="D12" s="2"/>
      <c r="E12" s="2" t="s">
        <v>21</v>
      </c>
    </row>
    <row r="13" spans="1:5" x14ac:dyDescent="0.2">
      <c r="A13" s="6"/>
      <c r="C13" s="2"/>
    </row>
    <row r="14" spans="1:5" x14ac:dyDescent="0.2">
      <c r="A14" s="6"/>
    </row>
    <row r="15" spans="1:5" x14ac:dyDescent="0.2">
      <c r="A15" s="6"/>
    </row>
    <row r="16" spans="1:5" x14ac:dyDescent="0.2">
      <c r="A16" s="6"/>
      <c r="D16" s="1" t="s">
        <v>11</v>
      </c>
    </row>
    <row r="17" spans="1:4" x14ac:dyDescent="0.2">
      <c r="A17" s="6"/>
      <c r="C17" s="1" t="s">
        <v>11</v>
      </c>
      <c r="D17" s="1" t="s">
        <v>42</v>
      </c>
    </row>
    <row r="18" spans="1:4" x14ac:dyDescent="0.2">
      <c r="A18" s="6"/>
      <c r="C18" s="1" t="s">
        <v>26</v>
      </c>
      <c r="D18" s="1" t="s">
        <v>43</v>
      </c>
    </row>
    <row r="19" spans="1:4" x14ac:dyDescent="0.2">
      <c r="A19" s="6"/>
      <c r="C19" s="1" t="s">
        <v>27</v>
      </c>
    </row>
    <row r="20" spans="1:4" x14ac:dyDescent="0.2">
      <c r="A20" s="6"/>
      <c r="C20" s="1" t="s">
        <v>28</v>
      </c>
    </row>
    <row r="21" spans="1:4" x14ac:dyDescent="0.2">
      <c r="A21" s="6"/>
      <c r="C21" s="1" t="s">
        <v>29</v>
      </c>
    </row>
    <row r="22" spans="1:4" x14ac:dyDescent="0.2">
      <c r="A22" s="6"/>
      <c r="C22" s="1" t="s">
        <v>30</v>
      </c>
    </row>
    <row r="23" spans="1:4" x14ac:dyDescent="0.2">
      <c r="A23" s="6"/>
      <c r="C23" s="1" t="s">
        <v>31</v>
      </c>
    </row>
    <row r="24" spans="1:4" x14ac:dyDescent="0.2">
      <c r="A24" s="6" t="s">
        <v>11</v>
      </c>
      <c r="C24" s="1" t="s">
        <v>32</v>
      </c>
    </row>
    <row r="25" spans="1:4" x14ac:dyDescent="0.2">
      <c r="A25" s="6" t="s">
        <v>76</v>
      </c>
      <c r="C25" s="1" t="s">
        <v>33</v>
      </c>
    </row>
    <row r="26" spans="1:4" x14ac:dyDescent="0.2">
      <c r="A26" s="6" t="s">
        <v>77</v>
      </c>
      <c r="C26" s="1" t="s">
        <v>34</v>
      </c>
    </row>
    <row r="27" spans="1:4" x14ac:dyDescent="0.2">
      <c r="A27" s="6"/>
      <c r="C27" s="1" t="s">
        <v>35</v>
      </c>
    </row>
    <row r="28" spans="1:4" x14ac:dyDescent="0.2">
      <c r="A28" s="6"/>
      <c r="C28" s="1" t="s">
        <v>36</v>
      </c>
    </row>
    <row r="29" spans="1:4" x14ac:dyDescent="0.2">
      <c r="A29" s="6"/>
      <c r="C29" s="1" t="s">
        <v>37</v>
      </c>
    </row>
    <row r="30" spans="1:4" x14ac:dyDescent="0.2">
      <c r="A30" s="6"/>
      <c r="C30" s="1" t="s">
        <v>38</v>
      </c>
    </row>
    <row r="31" spans="1:4" x14ac:dyDescent="0.2">
      <c r="C31" s="1" t="s">
        <v>39</v>
      </c>
    </row>
    <row r="32" spans="1:4" x14ac:dyDescent="0.2">
      <c r="A32" s="1" t="s">
        <v>11</v>
      </c>
      <c r="C32" s="1" t="s">
        <v>40</v>
      </c>
    </row>
    <row r="33" spans="1:3" x14ac:dyDescent="0.2">
      <c r="A33" s="1" t="s">
        <v>48</v>
      </c>
      <c r="C33" s="1" t="s">
        <v>41</v>
      </c>
    </row>
    <row r="34" spans="1:3" x14ac:dyDescent="0.2">
      <c r="A34" s="1" t="s">
        <v>49</v>
      </c>
    </row>
    <row r="35" spans="1:3" x14ac:dyDescent="0.2">
      <c r="A35" s="1" t="s">
        <v>50</v>
      </c>
    </row>
    <row r="36" spans="1:3" x14ac:dyDescent="0.2">
      <c r="A36" s="1" t="s">
        <v>51</v>
      </c>
    </row>
  </sheetData>
  <sheetProtection algorithmName="SHA-512" hashValue="MS1+HmWP7ZxfhfpW+sDOPl3elkH3ig1TnNtFnpqjlFS5DUuEsF0pyK/ovnCOwb1DEUK4cGoox7K3gFzPr/b90Q==" saltValue="EUmjVrhsplX38YdHIwVooQ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Chromiński Marcin</dc:creator>
  <cp:lastModifiedBy>Chromiński Marcin</cp:lastModifiedBy>
  <cp:lastPrinted>2019-12-03T08:30:12Z</cp:lastPrinted>
  <dcterms:created xsi:type="dcterms:W3CDTF">2019-02-24T18:52:20Z</dcterms:created>
  <dcterms:modified xsi:type="dcterms:W3CDTF">2023-02-21T12:14:49Z</dcterms:modified>
</cp:coreProperties>
</file>