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ORMULARZE\"/>
    </mc:Choice>
  </mc:AlternateContent>
  <bookViews>
    <workbookView xWindow="0" yWindow="0" windowWidth="22306" windowHeight="7866"/>
  </bookViews>
  <sheets>
    <sheet name="Tytuł" sheetId="1" r:id="rId1"/>
    <sheet name="Dział_1" sheetId="2" r:id="rId2"/>
    <sheet name="Dział_2" sheetId="3" r:id="rId3"/>
    <sheet name="Dział_3A" sheetId="4" r:id="rId4"/>
    <sheet name="Dział_3B" sheetId="5" r:id="rId5"/>
    <sheet name="Dział_4A" sheetId="6" r:id="rId6"/>
    <sheet name="Dział_4B-5" sheetId="7" r:id="rId7"/>
    <sheet name="Podsumowanie" sheetId="8" r:id="rId8"/>
    <sheet name="Listy" sheetId="9" state="hidden" r:id="rId9"/>
    <sheet name="Redukcja" sheetId="10" state="hidden" r:id="rId10"/>
  </sheets>
  <definedNames>
    <definedName name="_xlnm_Print_Area" localSheetId="1">Dział_1!$B$2:$H$25</definedName>
    <definedName name="_xlnm_Print_Area" localSheetId="2">Dział_2!$B$2:$G$24</definedName>
    <definedName name="_xlnm_Print_Area" localSheetId="3">Dział_3A!$B$2:$M$22</definedName>
    <definedName name="_xlnm_Print_Area" localSheetId="4">Dział_3B!$B$2:$M$22</definedName>
    <definedName name="_xlnm_Print_Area" localSheetId="5">Dział_4A!$B$2:$I$21</definedName>
    <definedName name="_xlnm_Print_Area" localSheetId="6">'Dział_4B-5'!$B$2:$H$20</definedName>
    <definedName name="_xlnm_Print_Area" localSheetId="7">Podsumowanie!$B$1:$X$34</definedName>
    <definedName name="_xlnm_Print_Area" localSheetId="9">Redukcja!$A$1:$F$18</definedName>
    <definedName name="_xlnm_Print_Area" localSheetId="0">Tytuł!$B$2:$X$35</definedName>
    <definedName name="Excel_BuiltIn_Print_Area" localSheetId="1">Dział_1!$B$2:$H$25</definedName>
    <definedName name="Excel_BuiltIn_Print_Area" localSheetId="2">Dział_2!$B$2:$G$24</definedName>
    <definedName name="Excel_BuiltIn_Print_Area" localSheetId="3">Dział_3A!$B$2:$M$22</definedName>
    <definedName name="Excel_BuiltIn_Print_Area" localSheetId="4">Dział_3B!$B$2:$M$22</definedName>
    <definedName name="Excel_BuiltIn_Print_Area" localSheetId="5">Dział_4A!$B$2:$I$21</definedName>
    <definedName name="Excel_BuiltIn_Print_Area" localSheetId="6">'Dział_4B-5'!$B$2:$H$20</definedName>
    <definedName name="Excel_BuiltIn_Print_Area" localSheetId="9">Redukcja!$A$1:$F$18</definedName>
    <definedName name="Excel_BuiltIn_Print_Area" localSheetId="0">Tytuł!$B$2:$X$36</definedName>
    <definedName name="_xlnm.Print_Area" localSheetId="1">Dział_1!$B$2:$H$28</definedName>
    <definedName name="_xlnm.Print_Area" localSheetId="2">Dział_2!$B$2:$G$26</definedName>
    <definedName name="_xlnm.Print_Area" localSheetId="3">Dział_3A!$B$2:$M$22</definedName>
    <definedName name="_xlnm.Print_Area" localSheetId="4">Dział_3B!$B$2:$M$22</definedName>
    <definedName name="_xlnm.Print_Area" localSheetId="5">Dział_4A!$B$2:$I$31</definedName>
    <definedName name="_xlnm.Print_Area" localSheetId="6">'Dział_4B-5'!$B$2:$H$32</definedName>
    <definedName name="_xlnm.Print_Area" localSheetId="7">Podsumowanie!$B$2:$X$15</definedName>
    <definedName name="_xlnm.Print_Area" localSheetId="9">Redukcja!$A:$F</definedName>
    <definedName name="_xlnm.Print_Area" localSheetId="0">Tytuł!$B$2:$X$15</definedName>
    <definedName name="Print_Area_0" localSheetId="3">Dział_3A!$B$2:$M$34</definedName>
    <definedName name="Print_Area_0" localSheetId="4">Dział_3B!$B$2:$M$34</definedName>
    <definedName name="Print_Area_0_0" localSheetId="3">Dział_3A!$B$3:$M$21</definedName>
    <definedName name="Print_Area_0_0" localSheetId="4">Dział_3B!$B$3:$M$21</definedName>
  </definedNames>
  <calcPr calcId="152511" iterateDelta="1E-4"/>
</workbook>
</file>

<file path=xl/calcChain.xml><?xml version="1.0" encoding="utf-8"?>
<calcChain xmlns="http://schemas.openxmlformats.org/spreadsheetml/2006/main">
  <c r="F31" i="7" l="1"/>
  <c r="N6" i="8"/>
  <c r="F17" i="10" l="1"/>
  <c r="H17" i="10" s="1"/>
  <c r="F16" i="10"/>
  <c r="H16" i="10" s="1"/>
  <c r="F15" i="10"/>
  <c r="H15" i="10" s="1"/>
  <c r="F14" i="10"/>
  <c r="H14" i="10" s="1"/>
  <c r="F13" i="10"/>
  <c r="H13" i="10" s="1"/>
  <c r="F12" i="10"/>
  <c r="H12" i="10" s="1"/>
  <c r="F11" i="10"/>
  <c r="H11" i="10" s="1"/>
  <c r="F10" i="10"/>
  <c r="H10" i="10" s="1"/>
  <c r="F9" i="10"/>
  <c r="H9" i="10" s="1"/>
  <c r="F8" i="10"/>
  <c r="H8" i="10" s="1"/>
  <c r="F7" i="10"/>
  <c r="H7" i="10" s="1"/>
  <c r="F6" i="10"/>
  <c r="H6" i="10" s="1"/>
  <c r="F5" i="10"/>
  <c r="H5" i="10" s="1"/>
  <c r="F4" i="10"/>
  <c r="H4" i="10" s="1"/>
  <c r="E26" i="9"/>
  <c r="D25" i="9"/>
  <c r="F25" i="9" s="1"/>
  <c r="F16" i="9"/>
  <c r="D24" i="9" s="1"/>
  <c r="F15" i="9"/>
  <c r="F14" i="9"/>
  <c r="F13" i="9"/>
  <c r="F12" i="9"/>
  <c r="F11" i="9"/>
  <c r="F10" i="9"/>
  <c r="F9" i="9"/>
  <c r="F8" i="9"/>
  <c r="F7" i="9"/>
  <c r="F6" i="9"/>
  <c r="F5" i="9"/>
  <c r="F4" i="9"/>
  <c r="F3" i="9"/>
  <c r="E9" i="8"/>
  <c r="N5" i="8"/>
  <c r="V5" i="8" s="1"/>
  <c r="V3" i="8"/>
  <c r="D24" i="7"/>
  <c r="H24" i="7" s="1"/>
  <c r="D23" i="7"/>
  <c r="H23" i="7" s="1"/>
  <c r="D19" i="7"/>
  <c r="H19" i="7" s="1"/>
  <c r="D18" i="7"/>
  <c r="H18" i="7" s="1"/>
  <c r="D17" i="7"/>
  <c r="H17" i="7" s="1"/>
  <c r="H16" i="7"/>
  <c r="D16" i="7"/>
  <c r="D15" i="7"/>
  <c r="H15" i="7" s="1"/>
  <c r="F14" i="7"/>
  <c r="D14" i="7"/>
  <c r="H14" i="7" s="1"/>
  <c r="F13" i="7"/>
  <c r="D13" i="7"/>
  <c r="H13" i="7" s="1"/>
  <c r="F12" i="7"/>
  <c r="D12" i="7"/>
  <c r="H12" i="7" s="1"/>
  <c r="F11" i="7"/>
  <c r="D11" i="7"/>
  <c r="H11" i="7" s="1"/>
  <c r="F10" i="7"/>
  <c r="D10" i="7"/>
  <c r="H10" i="7" s="1"/>
  <c r="F9" i="7"/>
  <c r="D9" i="7"/>
  <c r="H9" i="7" s="1"/>
  <c r="F8" i="7"/>
  <c r="D8" i="7"/>
  <c r="H8" i="7" s="1"/>
  <c r="F7" i="7"/>
  <c r="D7" i="7"/>
  <c r="H7" i="7" s="1"/>
  <c r="C7" i="7"/>
  <c r="C8" i="7" s="1"/>
  <c r="C9" i="7" s="1"/>
  <c r="C10" i="7" s="1"/>
  <c r="C11" i="7" s="1"/>
  <c r="C12" i="7" s="1"/>
  <c r="C13" i="7" s="1"/>
  <c r="C14" i="7" s="1"/>
  <c r="C15" i="7" s="1"/>
  <c r="C16" i="7" s="1"/>
  <c r="C17" i="7" s="1"/>
  <c r="C18" i="7" s="1"/>
  <c r="C19" i="7" s="1"/>
  <c r="C20" i="7" s="1"/>
  <c r="F6" i="7"/>
  <c r="D6" i="7"/>
  <c r="H6" i="7" s="1"/>
  <c r="H20" i="7" s="1"/>
  <c r="I29" i="6"/>
  <c r="I28" i="6"/>
  <c r="I27" i="6"/>
  <c r="I25" i="6"/>
  <c r="I24" i="6"/>
  <c r="I23" i="6"/>
  <c r="I30" i="6" s="1"/>
  <c r="D20" i="6"/>
  <c r="C17" i="10" s="1"/>
  <c r="E17" i="10" s="1"/>
  <c r="D19" i="6"/>
  <c r="I19" i="6" s="1"/>
  <c r="I18" i="6"/>
  <c r="D18" i="6"/>
  <c r="C15" i="10" s="1"/>
  <c r="E15" i="10" s="1"/>
  <c r="D17" i="6"/>
  <c r="C14" i="10" s="1"/>
  <c r="E14" i="10" s="1"/>
  <c r="I16" i="6"/>
  <c r="D16" i="6"/>
  <c r="C13" i="10" s="1"/>
  <c r="E13" i="10" s="1"/>
  <c r="G15" i="6"/>
  <c r="D15" i="6"/>
  <c r="I15" i="6" s="1"/>
  <c r="G14" i="6"/>
  <c r="D14" i="6"/>
  <c r="I14" i="6" s="1"/>
  <c r="G13" i="6"/>
  <c r="D13" i="6"/>
  <c r="I13" i="6" s="1"/>
  <c r="G12" i="6"/>
  <c r="D12" i="6"/>
  <c r="I12" i="6" s="1"/>
  <c r="G11" i="6"/>
  <c r="D11" i="6"/>
  <c r="I11" i="6" s="1"/>
  <c r="G10" i="6"/>
  <c r="D10" i="6"/>
  <c r="I10" i="6" s="1"/>
  <c r="G9" i="6"/>
  <c r="D9" i="6"/>
  <c r="I9" i="6" s="1"/>
  <c r="G8" i="6"/>
  <c r="D8" i="6"/>
  <c r="I8" i="6" s="1"/>
  <c r="C8" i="6"/>
  <c r="C9" i="6" s="1"/>
  <c r="C10" i="6" s="1"/>
  <c r="C11" i="6" s="1"/>
  <c r="C12" i="6" s="1"/>
  <c r="C13" i="6" s="1"/>
  <c r="C14" i="6" s="1"/>
  <c r="C15" i="6" s="1"/>
  <c r="C16" i="6" s="1"/>
  <c r="C17" i="6" s="1"/>
  <c r="C18" i="6" s="1"/>
  <c r="C19" i="6" s="1"/>
  <c r="C20" i="6" s="1"/>
  <c r="C21" i="6" s="1"/>
  <c r="G7" i="6"/>
  <c r="D7" i="6"/>
  <c r="I7" i="6" s="1"/>
  <c r="C10" i="3"/>
  <c r="C11" i="3" s="1"/>
  <c r="C12" i="3" s="1"/>
  <c r="C13" i="3" s="1"/>
  <c r="C14" i="3" s="1"/>
  <c r="C15" i="3" s="1"/>
  <c r="C16" i="3" s="1"/>
  <c r="C17" i="3" s="1"/>
  <c r="C18" i="3" s="1"/>
  <c r="C19" i="3" s="1"/>
  <c r="C20" i="3" s="1"/>
  <c r="C21" i="3" s="1"/>
  <c r="C22" i="3" s="1"/>
  <c r="C16" i="2"/>
  <c r="C17" i="2" s="1"/>
  <c r="C18" i="2" s="1"/>
  <c r="C19" i="2" s="1"/>
  <c r="C20" i="2" s="1"/>
  <c r="C21" i="2" s="1"/>
  <c r="C22" i="2" s="1"/>
  <c r="C23" i="2" s="1"/>
  <c r="C15" i="2"/>
  <c r="H25" i="7" l="1"/>
  <c r="H18" i="10"/>
  <c r="I21" i="6"/>
  <c r="D26" i="9"/>
  <c r="F24" i="9"/>
  <c r="F26" i="9" s="1"/>
  <c r="I17" i="6"/>
  <c r="I20" i="6"/>
  <c r="C4" i="10"/>
  <c r="E4" i="10" s="1"/>
  <c r="C5" i="10"/>
  <c r="E5" i="10" s="1"/>
  <c r="C6" i="10"/>
  <c r="E6" i="10" s="1"/>
  <c r="C7" i="10"/>
  <c r="E7" i="10" s="1"/>
  <c r="C8" i="10"/>
  <c r="E8" i="10" s="1"/>
  <c r="C9" i="10"/>
  <c r="E9" i="10" s="1"/>
  <c r="C10" i="10"/>
  <c r="E10" i="10" s="1"/>
  <c r="C11" i="10"/>
  <c r="E11" i="10" s="1"/>
  <c r="C12" i="10"/>
  <c r="E12" i="10" s="1"/>
  <c r="C16" i="10"/>
  <c r="E16" i="10" s="1"/>
  <c r="D31" i="7" l="1"/>
  <c r="E18" i="10"/>
  <c r="D30" i="7" s="1"/>
  <c r="H19" i="10" l="1"/>
</calcChain>
</file>

<file path=xl/sharedStrings.xml><?xml version="1.0" encoding="utf-8"?>
<sst xmlns="http://schemas.openxmlformats.org/spreadsheetml/2006/main" count="639" uniqueCount="195">
  <si>
    <t>Sprawozdanie roczne podmiotu realizującego Narodowy Cel Wskaźnikowy</t>
  </si>
  <si>
    <t>Podstawa prawna: art. 30b ust. 1 i 1a ustawy z dnia 25 sierpnia 2006 r. o biokomponentach i biopaliwach ciekłych.</t>
  </si>
  <si>
    <t>Informacje o podmiocie realizującym Narodowy Cel Wskaźnikowy</t>
  </si>
  <si>
    <t>Oznaczenie firmy lub imię i nazwisko podmiotu</t>
  </si>
  <si>
    <t xml:space="preserve">Państwo </t>
  </si>
  <si>
    <t>Ulica, numer budynku, numer lokalu (miejsca zamieszkania lub siedziby)</t>
  </si>
  <si>
    <t xml:space="preserve">Kod pocztowy </t>
  </si>
  <si>
    <t>Miejscowość</t>
  </si>
  <si>
    <t xml:space="preserve">Województwo </t>
  </si>
  <si>
    <t>Numer identyfikacji podatkowej (NIP)</t>
  </si>
  <si>
    <t>Numer DKN</t>
  </si>
  <si>
    <t>Dział 1</t>
  </si>
  <si>
    <t>Paliwa ciekłe i biopaliwa ciekłe stosowane w transporcie drogowym i kolejowym, 
rozporządzone przez dokonanie jakiejkolwiek czynności prawnej lub faktycznej skutkującej trwałym wyzbyciem się paliw ciekłych lub biopaliw ciekłych na terytorium Rzeczypospolitej Polskiej lub zużyte przez podmiot realizujący Narodowy Cel Wskaźnikowy na potrzeby własne na tym terytorium</t>
  </si>
  <si>
    <t>Paliwa ciekłe</t>
  </si>
  <si>
    <t>Biopaliwa ciekłe</t>
  </si>
  <si>
    <t>Benzyny silnikowe *</t>
  </si>
  <si>
    <t>Olej napędowy **</t>
  </si>
  <si>
    <t>Benzyny silnikowe ***</t>
  </si>
  <si>
    <t>Olej napędowy ****</t>
  </si>
  <si>
    <t>Samoistne *****</t>
  </si>
  <si>
    <t>Jednostka</t>
  </si>
  <si>
    <t>tony</t>
  </si>
  <si>
    <t>Ilość ogółem (paliwo + biokomponent)</t>
  </si>
  <si>
    <t>-</t>
  </si>
  <si>
    <t>w tym zawartość biokomponentów</t>
  </si>
  <si>
    <t>Bioetanol</t>
  </si>
  <si>
    <t>Ester metylowy kwasów tłuszczowych</t>
  </si>
  <si>
    <t>Biowęglowodory ciekłe do silników o zapłonie iskrowym</t>
  </si>
  <si>
    <t>Biowęglowodory ciekłe do silników o zapłonie samoczynnym</t>
  </si>
  <si>
    <t>Ester etylowy kwasów tłuszczowych</t>
  </si>
  <si>
    <t>Biometanol</t>
  </si>
  <si>
    <t>Biobutanol</t>
  </si>
  <si>
    <t>Bioeter dimetylowy</t>
  </si>
  <si>
    <t>Czysty olej roślinny</t>
  </si>
  <si>
    <t>Bio propan-butan</t>
  </si>
  <si>
    <t>Bio propan</t>
  </si>
  <si>
    <t>Skroplony biometan</t>
  </si>
  <si>
    <t>Sprężony biometan</t>
  </si>
  <si>
    <t>Biowodór</t>
  </si>
  <si>
    <t>* benzyny silnikowe, które mogą zawierać biowęglowodory ciekłe lub do 10,0% objętościowo innych biokomponentów lub do 22,0% objętościowo eteru etylo-tert-butylowego lub eteru etylo-tert-amylowego, stosowane w szczególności w pojazdach oraz rekreacyjnych jednostkach pływających, wyposażonych w silniki z zapłonem iskrowym,</t>
  </si>
  <si>
    <t>** olej napędowy, który może zawierać biowęglowodory ciekłe lub do 7,0% objętościowo innych biokomponentów, stosowany w szczególności w pojazdach, w tym ciągnikach rolniczych, maszynach nieporuszających się po drogach, a także rekreacyjnych jednostkach pływających, wyposażonych w silniki z zapłonem samoczynnym,</t>
  </si>
  <si>
    <t>*** zawierają powyżej 10,0% objętościowo biokomponentów lub powyżej 22,0% objętościowo eterów, z wyłączeniem benzyn silnikowych zawierających biowęglowodory ciekłe,</t>
  </si>
  <si>
    <t>**** zawiera powyżej 7% objętościowo biokomponentów, z wyłączeniem oleju napędowego zawierającego biowęglowodory ciekłe,</t>
  </si>
  <si>
    <t>***** biokomponenty stanowiące samoistne paliwa.</t>
  </si>
  <si>
    <t>Dział 2</t>
  </si>
  <si>
    <t>Paliwa, inne niż wymienione w Dziale 1, stosowane we wszystkich rodzajach transportu, 
rozporządzone przez dokonanie jakiejkolwiek czynności prawnej lub faktycznej skutkującej trwałym wyzbyciem się paliw na terytorium Rzeczypospolitej Polskiej lub zużyte przez podmiot realizujący Narodowy Cel Wskaźnikowy na potrzeby własne na tym terytorium</t>
  </si>
  <si>
    <t>Gaz skroplony 
(LPG) *</t>
  </si>
  <si>
    <t>Sprężony gaz ziemny 
(CNG) **</t>
  </si>
  <si>
    <t>Skroplony gaz ziemny 
(LNG) ***</t>
  </si>
  <si>
    <t>Olej do silników statków żeglugi śródlądowej ****</t>
  </si>
  <si>
    <t>* mieszanina skroplonych gazów węglowodorowych, głównie propanu C3 i butanu C4, stosowana w silnikach przystosowanych do spalania tego paliwa, lub klasyfikowanych do kodów CN 2711 12 97, 2711 13 97 oraz 2711 19 00,</t>
  </si>
  <si>
    <t>** mieszanina sprężonych gazów węglowodorowych, głównie metanu C1, stosowana w silnikach przystosowanych do spalania tego paliwa, oznaczony kodem CN 2711 21 00,</t>
  </si>
  <si>
    <t>*** mieszanina skroplonych gazów węglowodorowych, głównie metanu C1, stosowana w silnikach przystosowanych do spalania tego paliwa, oznaczony kodem CN 2711 11 00,</t>
  </si>
  <si>
    <t>**** paliwo żeglugowe stosowane w statkach  żeglugi śródlądowej, tj. statku, o którym mowa  w ustawie z dnia 21 grudnia 2000 r. o żegludze  śródlądowej, jeżeli nie znajduje się na wodach morskich, z wyłączeniem rekreacyjnej jednostki pływającej.</t>
  </si>
  <si>
    <t>Dział 3A</t>
  </si>
  <si>
    <t>Dział 3A cd.</t>
  </si>
  <si>
    <t>Biokomponenty
spełniające kryteria zrównoważonego rozwoju, zawarte w paliwach stosowanych we wszystkich rodzajach transportu, 
rozporządzonych przez dokonanie jakiejkolwiek czynności prawnej lub faktycznej skutkującej trwałym wyzbyciem się paliw na terytorium Rzeczypospolitej Polskiej lub zużytych przez podmiot realizujący Narodowy Cel Wskaźnikowy na potrzeby własne na tym terytorium</t>
  </si>
  <si>
    <t>Oznaczenie firmy dostawcy biokomponentu</t>
  </si>
  <si>
    <t>NIP dostawcy</t>
  </si>
  <si>
    <t>Rodzaj biokomponentu</t>
  </si>
  <si>
    <t>Ilość</t>
  </si>
  <si>
    <t>Poziom emisji gazów cieplarnianych [gCO₂eq/MJ]</t>
  </si>
  <si>
    <t>Nazwa uznanego systemu certyfikacji lub data zawarcia umowy *</t>
  </si>
  <si>
    <t>Wytworzone z roślin wysokoskrobiowych, roślin cukrowych i oleistych lub roślin uprawianych do celów energetycznych na użytkach rolnych jako uprawy główne [Tak/Nie]</t>
  </si>
  <si>
    <t>Kraj pochodzenia surowców rolniczych lub biomasy</t>
  </si>
  <si>
    <t>Symbol surowca odpowiadający pozycji w załączniku nr 1 do ustawy o biokomponentach i biopaliwach ciekłych</t>
  </si>
  <si>
    <r>
      <t xml:space="preserve">3.1. Biokomponenty wytworzone przez wytwórców, prowadzących działalność gospodarczą w zakresie wytwarzania biokomponentów, z </t>
    </r>
    <r>
      <rPr>
        <b/>
        <sz val="9"/>
        <color indexed="64"/>
        <rFont val="Arial"/>
      </rPr>
      <t>surowców rolniczych pozyskiwanych z gospodarstwa rolnego</t>
    </r>
    <r>
      <rPr>
        <sz val="9"/>
        <color indexed="64"/>
        <rFont val="Arial"/>
      </rPr>
      <t xml:space="preserve"> położonego na obszarze co najmniej jednego z państw członkowskich Unii Europejskiej, w Republice Turcji albo w państwie członkowskim Europejskiego Porozumienia o Wolnym Handlu (EFTA) - stronie umowy o Europejskim Obszarze Gospodarczym na podstawie umowy kontraktacji zawartej między producentem rolnym prowadzącym to gospodarstwo a wytwórcą, przetwórcą lub pośrednikiem</t>
    </r>
  </si>
  <si>
    <t>301a</t>
  </si>
  <si>
    <t>(wybierz z listy)</t>
  </si>
  <si>
    <t>301b</t>
  </si>
  <si>
    <t>301c</t>
  </si>
  <si>
    <t>301d</t>
  </si>
  <si>
    <t>301e</t>
  </si>
  <si>
    <t>301f</t>
  </si>
  <si>
    <t>301g</t>
  </si>
  <si>
    <r>
      <t xml:space="preserve">3.2. Biokomponenty wytworzone przez wytwórców, prowadzących działalność gospodarczą w zakresie wytwarzania biokomponentów, z </t>
    </r>
    <r>
      <rPr>
        <b/>
        <sz val="9"/>
        <color indexed="64"/>
        <rFont val="Arial"/>
      </rPr>
      <t>biomasy pozyskanej na podstawie umowy dostawy</t>
    </r>
    <r>
      <rPr>
        <sz val="9"/>
        <color indexed="64"/>
        <rFont val="Arial"/>
      </rPr>
      <t xml:space="preserve"> zawartej między wytwórcą a pośrednikiem lub przetwórcą</t>
    </r>
  </si>
  <si>
    <r>
      <t>3.2. Biokomponenty wytworzone przez wytwórców, prowadzących działalność gospodarczą w zakresie wytwarzania biokomponentów, z</t>
    </r>
    <r>
      <rPr>
        <b/>
        <sz val="9"/>
        <color indexed="64"/>
        <rFont val="Arial"/>
      </rPr>
      <t xml:space="preserve"> biomasy pozyskanej na podstawie umowy dostawy</t>
    </r>
    <r>
      <rPr>
        <sz val="9"/>
        <color indexed="64"/>
        <rFont val="Arial"/>
      </rPr>
      <t xml:space="preserve"> zawartej między wytwórcą a pośrednikiem lub przetwórcą</t>
    </r>
  </si>
  <si>
    <t>302a</t>
  </si>
  <si>
    <t>302b</t>
  </si>
  <si>
    <t>302c</t>
  </si>
  <si>
    <t>302d</t>
  </si>
  <si>
    <t>302e</t>
  </si>
  <si>
    <t>302f</t>
  </si>
  <si>
    <t>302g</t>
  </si>
  <si>
    <t>* nazwa uznanego systemu certyfikacji, w ramach którego dostawca wystawił dokument potwierdzający spełnienie kryteriów zrównoważonego rozwoju dla danego rodzaju biokomponentu, wraz z numerem tego dokumentu, a w przypadku gdy dokument został wystawiony w kraju trzecim, z którym Unia Europejska zawarła umowę, o której mowa w art. 28c ust. 2 pkt 2 ustawy o biokomponentach i biopaliwach ciekłych, datę zawarcia tej umowy.</t>
  </si>
  <si>
    <t>Dział 3B</t>
  </si>
  <si>
    <t>Dział 3B cd.</t>
  </si>
  <si>
    <r>
      <t xml:space="preserve">3.3. Biokomponenty wytworzone przez wytwórców, prowadzących działalność gospodarczą w zakresie wytwarzania biokomponentów, z </t>
    </r>
    <r>
      <rPr>
        <b/>
        <sz val="9"/>
        <color indexed="64"/>
        <rFont val="Arial"/>
      </rPr>
      <t>surowców rolniczych pozyskanych z produkcji własnej wytwórców</t>
    </r>
  </si>
  <si>
    <t>303a</t>
  </si>
  <si>
    <t>303b</t>
  </si>
  <si>
    <t>303c</t>
  </si>
  <si>
    <t>303d</t>
  </si>
  <si>
    <t>303e</t>
  </si>
  <si>
    <t>303f</t>
  </si>
  <si>
    <t>303g</t>
  </si>
  <si>
    <r>
      <t>3.4. Biokomponenty wytworzone z surowców rolniczych lub biomasy pozyskanych w</t>
    </r>
    <r>
      <rPr>
        <b/>
        <sz val="9"/>
        <color indexed="64"/>
        <rFont val="Arial"/>
      </rPr>
      <t xml:space="preserve"> inny sposób </t>
    </r>
    <r>
      <rPr>
        <sz val="9"/>
        <color indexed="64"/>
        <rFont val="Arial"/>
      </rPr>
      <t>niż określony wyżej w pkt 3.1-3.3</t>
    </r>
  </si>
  <si>
    <t>304a</t>
  </si>
  <si>
    <t>A19 - wychwytywanie i wykorzystanie dwutlenku węgla na potrzeby transportu, jeżeli źródło energii jest odnawialne zgodnie z art. 2 pkt 22 ustawy z dnia 20 lutego 2015 r. o odnawialnych źródłach energii</t>
  </si>
  <si>
    <t>304b</t>
  </si>
  <si>
    <t>304c</t>
  </si>
  <si>
    <t>304d</t>
  </si>
  <si>
    <t>304e</t>
  </si>
  <si>
    <t>304f</t>
  </si>
  <si>
    <t>304g</t>
  </si>
  <si>
    <t>Dział 4A</t>
  </si>
  <si>
    <t>Wartości opałowe</t>
  </si>
  <si>
    <t>Biokomponenty zawarte w paliwach stosowanych we wszystkich rodzajach transportu (Dział 3)</t>
  </si>
  <si>
    <t>Wartość opałowa</t>
  </si>
  <si>
    <t>Ogółem [MJ]</t>
  </si>
  <si>
    <t>Ogółem</t>
  </si>
  <si>
    <t>w tym ilość zaliczona podwójnie</t>
  </si>
  <si>
    <t>ton</t>
  </si>
  <si>
    <t>MJ/kg</t>
  </si>
  <si>
    <t>Biowęglowodory ciekłe do silników ZI</t>
  </si>
  <si>
    <t>Biowęglowodory ciekłe do silników ZS</t>
  </si>
  <si>
    <t>RAZEM</t>
  </si>
  <si>
    <t>Biopaliwa ciekłe produkowane z biomasy, stanowiące samoistne paliwa inne niż wymienione w wierszach 102-115, wykorzystane do realizacji Narodowego Celu Wskaźnikowego w roku kalendarzowym</t>
  </si>
  <si>
    <t>(wpisz nazwę)</t>
  </si>
  <si>
    <t>416a</t>
  </si>
  <si>
    <t>416b</t>
  </si>
  <si>
    <t>416c</t>
  </si>
  <si>
    <t>Inne paliwa odnawialne* wykorzystane do realizacji narodowego celu wskaźnikowego w roku kalendarzowym</t>
  </si>
  <si>
    <t>417a</t>
  </si>
  <si>
    <t>417b</t>
  </si>
  <si>
    <t>417c</t>
  </si>
  <si>
    <t>RAZEM (suma wierszy od 416 do 417)</t>
  </si>
  <si>
    <t>* inne paliwa odnawialne - paliwa pochodzące z odnawialnych źródeł energii w rozumieniu ustawy z dnia 20 lutego 2015 r. o odnawialnych źródłach energii, z wyłączeniem paliw pochodzących z biomasy, stosowane w transporcie</t>
  </si>
  <si>
    <t>Dział 4B</t>
  </si>
  <si>
    <t>Biokomponenty zawarte w paliwach ciekłych i biopaliwach ciekłych stosowanych w transporcie drogowym i kolejowym (Dział 1)</t>
  </si>
  <si>
    <t>Czyste paliwa ciekłe i biopaliwa ciekłe stosowane w transporcie drogowym i kolejowym (Dział 1)</t>
  </si>
  <si>
    <t>Ilość benzyn silnikowych pomniejszona o zawartość biokomponentów</t>
  </si>
  <si>
    <t>Ilość oleju napędowego pomniejszona o zawartość biokomponentów</t>
  </si>
  <si>
    <t>RAZEM (suma wierszy od 445 do 446)</t>
  </si>
  <si>
    <t>Dział 5</t>
  </si>
  <si>
    <t>Udział biokomponentów wytworzonych z surowców rolniczych lub biomasy pozyskanych w sposób określony w Dziale 3 pkt 3.1–3.3.</t>
  </si>
  <si>
    <t>Ilość [ton] *</t>
  </si>
  <si>
    <t>Udział</t>
  </si>
  <si>
    <t>Wykorzystane biokomponenty</t>
  </si>
  <si>
    <t>Biokomponenty wytworzone z surowców rolniczych lub biomasy pozyskanych w sposób określony w Dziale 3 pkt 3.1 - 3.3</t>
  </si>
  <si>
    <t>* w przypadku ilości sprawozdanych w Dziale 3 w m3, przeliczenie m3 na tony następuje z wykorzystaniem gęstości stanowiących wynik ilorazu wartości opałowej według objętości [MJ/l] i wartości opałowej według masy [MJ/kg]. Wartości opałowe określa rozporządzenie Ministra Klimatu z dnia 11 lipca 2020 r. w sprawie wartości opałowej poszczególnych biokomponentów i paliw ciekłych.</t>
  </si>
  <si>
    <t>Podsumowanie informacji o realizacji Narodowego Celu Wskaźnikowego</t>
  </si>
  <si>
    <t xml:space="preserve">Narodowy Cel Wskaźnikowy [%] </t>
  </si>
  <si>
    <t xml:space="preserve">z tego 80% stanowi </t>
  </si>
  <si>
    <t xml:space="preserve">Współczynnik Redukcyjny </t>
  </si>
  <si>
    <t xml:space="preserve">Zredukowany Narodowy Cel Wskaźnikowy [%] </t>
  </si>
  <si>
    <t xml:space="preserve">Zrealizowany Narodowy Cel Wskaźnikowy [%] </t>
  </si>
  <si>
    <t>NIE KORZYSTAM</t>
  </si>
  <si>
    <t xml:space="preserve"> z możliwości redukcji Narodowego Celu Wskaźnikowego, o której mowa w art. 23 ust. 4 ustawy o biokomponentach i biopaliwach ciekłych. </t>
  </si>
  <si>
    <t>ZAŁĄCZAM</t>
  </si>
  <si>
    <t xml:space="preserve">świadectwa potwierdzające spełnienie kryteriów zrównoważonego rozwoju przez biokomponenty, zgodnie z art. 30b ust. 1b ustawy o biokomponentach i biopaliwach ciekłych. </t>
  </si>
  <si>
    <t>(imię i nazwisko, numer telefonu osoby wypełniającej sprawozdanie)</t>
  </si>
  <si>
    <t>(miejscowość, data)</t>
  </si>
  <si>
    <t>(pieczęć imienna i podpis osoby upoważnionej do reprezentowania podmiotu)</t>
  </si>
  <si>
    <t>Jednostki</t>
  </si>
  <si>
    <t>Biokomponenty</t>
  </si>
  <si>
    <t>Gęstości</t>
  </si>
  <si>
    <t>Biokomponenty z załącznika</t>
  </si>
  <si>
    <t>(wybierz jednostkę)</t>
  </si>
  <si>
    <t>(jednostka)</t>
  </si>
  <si>
    <t>MJ/l</t>
  </si>
  <si>
    <t>KORZYSTAM</t>
  </si>
  <si>
    <t>Tak</t>
  </si>
  <si>
    <t>Nie dotyczy</t>
  </si>
  <si>
    <r>
      <t>m</t>
    </r>
    <r>
      <rPr>
        <vertAlign val="superscript"/>
        <sz val="10"/>
        <color indexed="64"/>
        <rFont val="Arial"/>
      </rPr>
      <t>3</t>
    </r>
  </si>
  <si>
    <t>Nie</t>
  </si>
  <si>
    <t>A1 - algi, jeżeli są hodowane na lądzie, w stawach lub w fotobioreaktorach</t>
  </si>
  <si>
    <t>A2 - frakcja ulegająca biodegradacji pochodząca z przetwarzania zmieszanych odpadów komunalnych, ale niepozyskiwana w ramach selektywnego zbierania odpadów z gospodarstw domowych mającego na celu osiągnięcie poziomów, o których mowa w art. 3b ust. 1 pkt 1 ustawy z dnia 13 września 1996 r. o utrzymaniu czystości i porządku w gminach</t>
  </si>
  <si>
    <t>A3 - bioodpady, o których mowa w art. 3 ust. 1 pkt 1 ustawy z dnia 14 grudnia 2012 r. o odpadach, pochodzące z gospodarstw domowych zbierane selektywnie zgodnie z art. 3 ust. 1 pkt 24 tej ustawy</t>
  </si>
  <si>
    <t>A4 - frakcja biomasy pochodząca z odpadów przemysłowych, nienadająca się do wykorzystania w łańcuchu żywnościowym ludzi i zwierząt, w tym materiał z detalu i hurtu oraz z przemysłu rolno-spożywczego, rybołówstwa i akwakultury, z wyłączeniem surowców wymienionych w części B załącznika do ustawy o biokomponentach i biopaliwach ciekłych</t>
  </si>
  <si>
    <t>A5 - słoma</t>
  </si>
  <si>
    <t>A6 - obornik i osad ściekowy</t>
  </si>
  <si>
    <t>A7 - ścieki z zakładów wytłaczania oleju palmowego i puste wiązki owoców palmy</t>
  </si>
  <si>
    <t>A8 - smoła oleju talowego</t>
  </si>
  <si>
    <t>A9 - surowa gliceryna</t>
  </si>
  <si>
    <t>A10 -  wytłoczyny z trzciny cukrowej</t>
  </si>
  <si>
    <t>A11 - wytłoki z winogron i osad winny z drożdży</t>
  </si>
  <si>
    <t>A12 - łupiny orzechów</t>
  </si>
  <si>
    <t>A13 - łuski nasion</t>
  </si>
  <si>
    <t>A14 - kolby oczyszczone z ziaren kukurydzy</t>
  </si>
  <si>
    <t>A15 - frakcja biomasy z gospodarki leśnej, taka jak kora, gałęzie, liście, igły, wierzchołki drzew, trociny, strużyny oraz frakcja biomasy z gałęzi przemysłu opartych na leśnictwie</t>
  </si>
  <si>
    <t>A16 - inny niespożywczy materiał celulozowy, określony w art. 2 ust. 1 pkt 32b ustawy o biokomponentach i biopaliwach ciekłych</t>
  </si>
  <si>
    <t>A17 - inny materiał lignocelulozowy określony w art. 2 ust. 1 pkt 32a ustawy o biokomponentach i biopaliwach ciekłych, z wyjątkiem kłód tartacznych i kłód skrawanych;</t>
  </si>
  <si>
    <t>A18 - inne paliwa odnawialne</t>
  </si>
  <si>
    <t>kg</t>
  </si>
  <si>
    <t>l</t>
  </si>
  <si>
    <t>A20 - bakterie, jeżeli źródło energii jest odnawialne zgodnie z art. 2 pkt 22 ustawy z dnia 20 lutego 2015 r. o odnawialnych źródłach energii</t>
  </si>
  <si>
    <t>B1 -  zużyty olej kuchenny</t>
  </si>
  <si>
    <t>B2 -  tłuszcze zwierzęce</t>
  </si>
  <si>
    <t>Obliczenia do redukcji</t>
  </si>
  <si>
    <t>Ogółem w przeliczeniu na tony</t>
  </si>
  <si>
    <t>w tym ilość określona w Dziale 3 w pkt 3.1 – 3.3.</t>
  </si>
  <si>
    <t>w tym ilość określona w Dziale 3 w pkt 3.1 – 3.3 w przeliczeniu na tony</t>
  </si>
  <si>
    <t>Udział biokomponentów wytworzonych z surowców rolniczych lub biomasy pozyskanych w sposób określony w Dziale 2 pkt 2.1 - 2.3</t>
  </si>
  <si>
    <r>
      <t xml:space="preserve">Sprawozdanie należy przekazać w terminie do </t>
    </r>
    <r>
      <rPr>
        <b/>
        <sz val="9"/>
        <color indexed="64"/>
        <rFont val="Arial"/>
      </rPr>
      <t xml:space="preserve">60 dni 
</t>
    </r>
    <r>
      <rPr>
        <sz val="9"/>
        <color indexed="64"/>
        <rFont val="Arial"/>
      </rPr>
      <t xml:space="preserve">po zakończeniu roku kalendarzowego na adres:
</t>
    </r>
    <r>
      <rPr>
        <sz val="9"/>
        <color indexed="64"/>
        <rFont val="Arial"/>
        <family val="2"/>
        <charset val="238"/>
      </rPr>
      <t xml:space="preserve">Urząd Regulacji Energetyki
Al. Jerozolimskie 181, 02-222 Warszawa
</t>
    </r>
    <r>
      <rPr>
        <sz val="9"/>
        <color indexed="64"/>
        <rFont val="Arial"/>
      </rPr>
      <t>albo na adres elektronicznej skrzynki podawczej Urzędu na platformie ePUAP</t>
    </r>
  </si>
  <si>
    <t>za rok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</si>
</sst>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 &quot;#,##0.00&quot;    &quot;;&quot;-&quot;#,##0.00&quot;    &quot;;&quot;-&quot;00&quot;    &quot;;&quot; &quot;@&quot; &quot;"/>
    <numFmt numFmtId="165" formatCode="#,##0.000"/>
    <numFmt numFmtId="166" formatCode="0.0"/>
    <numFmt numFmtId="167" formatCode="0.000"/>
    <numFmt numFmtId="168" formatCode="0.0000%"/>
    <numFmt numFmtId="169" formatCode="0.0%"/>
    <numFmt numFmtId="170" formatCode="#,##0.0000"/>
    <numFmt numFmtId="171" formatCode="0.0000"/>
    <numFmt numFmtId="172" formatCode="0.000%"/>
  </numFmts>
  <fonts count="20" x14ac:knownFonts="1">
    <font>
      <sz val="10"/>
      <color indexed="64"/>
      <name val="Arial CE"/>
    </font>
    <font>
      <sz val="10"/>
      <color indexed="23"/>
      <name val="Arial CE"/>
    </font>
    <font>
      <b/>
      <sz val="10"/>
      <color indexed="65"/>
      <name val="Arial CE"/>
    </font>
    <font>
      <sz val="10"/>
      <color indexed="65"/>
      <name val="Arial CE"/>
    </font>
    <font>
      <b/>
      <sz val="10"/>
      <color indexed="64"/>
      <name val="Arial CE"/>
    </font>
    <font>
      <sz val="10"/>
      <color indexed="64"/>
      <name val="Arial"/>
    </font>
    <font>
      <sz val="9"/>
      <color indexed="64"/>
      <name val="Arial"/>
    </font>
    <font>
      <b/>
      <sz val="14"/>
      <color indexed="64"/>
      <name val="Arial"/>
    </font>
    <font>
      <b/>
      <sz val="9"/>
      <color indexed="64"/>
      <name val="Arial"/>
    </font>
    <font>
      <sz val="8"/>
      <color indexed="64"/>
      <name val="Arial"/>
    </font>
    <font>
      <sz val="9"/>
      <color indexed="23"/>
      <name val="Arial"/>
    </font>
    <font>
      <sz val="10"/>
      <color indexed="63"/>
      <name val="Arial"/>
    </font>
    <font>
      <sz val="11"/>
      <color indexed="64"/>
      <name val="Calibri"/>
    </font>
    <font>
      <b/>
      <sz val="9"/>
      <color indexed="63"/>
      <name val="Arial"/>
    </font>
    <font>
      <sz val="9"/>
      <color indexed="2"/>
      <name val="Arial"/>
    </font>
    <font>
      <b/>
      <sz val="10"/>
      <color indexed="64"/>
      <name val="Arial"/>
    </font>
    <font>
      <sz val="10"/>
      <color indexed="64"/>
      <name val="Arial CE"/>
    </font>
    <font>
      <vertAlign val="superscript"/>
      <sz val="10"/>
      <color indexed="64"/>
      <name val="Arial"/>
    </font>
    <font>
      <sz val="9"/>
      <color indexed="64"/>
      <name val="Arial"/>
      <family val="2"/>
      <charset val="238"/>
    </font>
    <font>
      <b/>
      <sz val="9"/>
      <color indexed="64"/>
      <name val="Arial"/>
      <family val="2"/>
      <charset val="238"/>
    </font>
  </fonts>
  <fills count="10">
    <fill>
      <patternFill patternType="none"/>
    </fill>
    <fill>
      <patternFill patternType="gray125"/>
    </fill>
    <fill>
      <patternFill patternType="solid">
        <fgColor indexed="2"/>
        <bgColor indexed="2"/>
      </patternFill>
    </fill>
    <fill>
      <patternFill patternType="solid">
        <fgColor indexed="17"/>
        <bgColor indexed="17"/>
      </patternFill>
    </fill>
    <fill>
      <patternFill patternType="solid">
        <fgColor rgb="FFFCE4D6"/>
        <bgColor rgb="FFFCE4D6"/>
      </patternFill>
    </fill>
    <fill>
      <patternFill patternType="solid">
        <fgColor indexed="26"/>
        <bgColor indexed="26"/>
      </patternFill>
    </fill>
    <fill>
      <patternFill patternType="solid">
        <fgColor indexed="42"/>
        <bgColor indexed="42"/>
      </patternFill>
    </fill>
    <fill>
      <patternFill patternType="solid">
        <fgColor rgb="FFCCECFF"/>
        <bgColor rgb="FFCCECFF"/>
      </patternFill>
    </fill>
    <fill>
      <patternFill patternType="solid">
        <fgColor indexed="26"/>
        <bgColor rgb="FFFFFFA6"/>
      </patternFill>
    </fill>
    <fill>
      <patternFill patternType="lightUp"/>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8">
    <xf numFmtId="0" fontId="0" fillId="0" borderId="0"/>
    <xf numFmtId="0" fontId="1" fillId="0" borderId="0" applyNumberFormat="0" applyBorder="0"/>
    <xf numFmtId="0" fontId="16" fillId="0" borderId="0" applyNumberFormat="0" applyFont="0" applyBorder="0"/>
    <xf numFmtId="0" fontId="16" fillId="0" borderId="0" applyNumberFormat="0" applyFont="0" applyBorder="0"/>
    <xf numFmtId="0" fontId="2" fillId="2" borderId="0" applyNumberFormat="0" applyBorder="0"/>
    <xf numFmtId="0" fontId="1" fillId="0" borderId="0" applyNumberFormat="0" applyBorder="0"/>
    <xf numFmtId="0" fontId="3" fillId="0" borderId="0" applyNumberFormat="0" applyBorder="0"/>
    <xf numFmtId="0" fontId="2" fillId="3" borderId="0" applyNumberForma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 fillId="0" borderId="0" applyNumberFormat="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2" fillId="2" borderId="0" applyNumberFormat="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2" fillId="3"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3" fillId="0"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4" fillId="4" borderId="0" applyNumberFormat="0" applyBorder="0"/>
    <xf numFmtId="0" fontId="16" fillId="0" borderId="0" applyNumberFormat="0" applyFill="0" applyBorder="0"/>
    <xf numFmtId="0" fontId="2" fillId="3" borderId="0" applyNumberFormat="0" applyBorder="0"/>
    <xf numFmtId="0" fontId="2" fillId="2" borderId="0" applyNumberFormat="0" applyBorder="0"/>
    <xf numFmtId="0" fontId="16" fillId="0" borderId="0" applyNumberFormat="0" applyFont="0" applyBorder="0"/>
    <xf numFmtId="0" fontId="16" fillId="0" borderId="0" applyNumberFormat="0" applyFont="0" applyBorder="0"/>
    <xf numFmtId="164" fontId="5" fillId="0" borderId="0" applyBorder="0"/>
    <xf numFmtId="9" fontId="16" fillId="0" borderId="0" applyFont="0" applyBorder="0"/>
  </cellStyleXfs>
  <cellXfs count="129">
    <xf numFmtId="0" fontId="0" fillId="0" borderId="0" xfId="0"/>
    <xf numFmtId="0" fontId="6" fillId="0" borderId="0" xfId="0" applyFont="1"/>
    <xf numFmtId="0" fontId="6" fillId="0" borderId="0" xfId="0" applyFont="1" applyAlignment="1">
      <alignment horizontal="left" vertical="center"/>
    </xf>
    <xf numFmtId="0" fontId="6" fillId="0" borderId="2" xfId="0" applyFont="1" applyBorder="1" applyAlignment="1">
      <alignment horizontal="center" vertical="center"/>
    </xf>
    <xf numFmtId="0" fontId="8" fillId="0" borderId="0" xfId="0" applyFont="1" applyAlignment="1">
      <alignment horizontal="center" wrapText="1"/>
    </xf>
    <xf numFmtId="49" fontId="6" fillId="0" borderId="0" xfId="0" applyNumberFormat="1" applyFont="1" applyAlignment="1">
      <alignment horizontal="center" vertical="center" wrapText="1"/>
    </xf>
    <xf numFmtId="49" fontId="8" fillId="0" borderId="0" xfId="0" applyNumberFormat="1" applyFont="1" applyAlignment="1">
      <alignment horizontal="left" vertical="center"/>
    </xf>
    <xf numFmtId="0" fontId="6" fillId="0" borderId="1"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5" fillId="0" borderId="0" xfId="0" applyFont="1"/>
    <xf numFmtId="0" fontId="8" fillId="0" borderId="0" xfId="0" applyFont="1" applyAlignment="1">
      <alignment horizontal="justify" vertical="center"/>
    </xf>
    <xf numFmtId="0" fontId="6"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5" fontId="10" fillId="5"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165" fontId="10" fillId="5" borderId="1" xfId="0" applyNumberFormat="1" applyFont="1" applyFill="1" applyBorder="1" applyAlignment="1">
      <alignment horizontal="center" vertical="center"/>
    </xf>
    <xf numFmtId="165" fontId="10" fillId="0" borderId="1" xfId="0" applyNumberFormat="1" applyFont="1" applyBorder="1" applyAlignment="1">
      <alignment horizontal="center" vertical="center"/>
    </xf>
    <xf numFmtId="0" fontId="6"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8"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165"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top" wrapText="1"/>
    </xf>
    <xf numFmtId="0" fontId="11" fillId="0" borderId="0" xfId="0" applyFont="1" applyAlignment="1">
      <alignment horizontal="left" vertical="top"/>
    </xf>
    <xf numFmtId="0" fontId="6" fillId="0" borderId="0" xfId="0" applyFont="1" applyAlignment="1">
      <alignment vertical="center" wrapText="1"/>
    </xf>
    <xf numFmtId="165" fontId="8" fillId="0" borderId="0" xfId="0" applyNumberFormat="1" applyFont="1" applyAlignment="1">
      <alignment horizontal="center" vertical="center"/>
    </xf>
    <xf numFmtId="0" fontId="8" fillId="0" borderId="0" xfId="0" applyFont="1" applyAlignment="1">
      <alignment vertical="center" wrapText="1"/>
    </xf>
    <xf numFmtId="0" fontId="12" fillId="0" borderId="0" xfId="0" applyFont="1" applyAlignment="1">
      <alignment vertical="center"/>
    </xf>
    <xf numFmtId="0" fontId="6" fillId="0" borderId="0" xfId="0" applyFont="1" applyAlignment="1">
      <alignment horizontal="center"/>
    </xf>
    <xf numFmtId="165" fontId="10" fillId="8"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6" fillId="0" borderId="4" xfId="0" applyFont="1" applyBorder="1" applyAlignment="1">
      <alignment vertical="center" wrapText="1"/>
    </xf>
    <xf numFmtId="2" fontId="6" fillId="0" borderId="1" xfId="0" applyNumberFormat="1" applyFont="1" applyBorder="1" applyAlignment="1">
      <alignment horizontal="center" vertical="center"/>
    </xf>
    <xf numFmtId="0" fontId="8" fillId="0" borderId="4" xfId="0" applyFont="1" applyBorder="1" applyAlignment="1">
      <alignment wrapText="1"/>
    </xf>
    <xf numFmtId="0" fontId="6" fillId="0" borderId="4" xfId="0" applyFont="1" applyBorder="1" applyAlignment="1">
      <alignment horizontal="center" vertical="center" wrapText="1"/>
    </xf>
    <xf numFmtId="3" fontId="8" fillId="0" borderId="4" xfId="0" applyNumberFormat="1" applyFont="1" applyBorder="1" applyAlignment="1">
      <alignment horizontal="center"/>
    </xf>
    <xf numFmtId="0" fontId="6" fillId="5" borderId="1" xfId="0" applyFont="1" applyFill="1" applyBorder="1" applyAlignment="1">
      <alignment wrapText="1"/>
    </xf>
    <xf numFmtId="0" fontId="6" fillId="0" borderId="1" xfId="0" applyFont="1" applyBorder="1" applyAlignment="1">
      <alignment horizontal="center" wrapText="1"/>
    </xf>
    <xf numFmtId="167" fontId="10" fillId="5" borderId="1" xfId="56" applyNumberFormat="1" applyFont="1" applyFill="1" applyBorder="1" applyAlignment="1">
      <alignment horizontal="center"/>
    </xf>
    <xf numFmtId="167" fontId="6" fillId="0" borderId="1" xfId="56" applyNumberFormat="1" applyFont="1" applyBorder="1" applyAlignment="1">
      <alignment horizontal="center"/>
    </xf>
    <xf numFmtId="0" fontId="6" fillId="9" borderId="1" xfId="0" applyFont="1" applyFill="1" applyBorder="1"/>
    <xf numFmtId="0" fontId="8" fillId="5" borderId="1" xfId="0" applyFont="1" applyFill="1" applyBorder="1" applyAlignment="1">
      <alignment horizontal="center"/>
    </xf>
    <xf numFmtId="0" fontId="6" fillId="0" borderId="1" xfId="0" applyFont="1" applyBorder="1" applyAlignment="1">
      <alignment horizontal="center"/>
    </xf>
    <xf numFmtId="3" fontId="10" fillId="0" borderId="1" xfId="0" applyNumberFormat="1" applyFont="1" applyBorder="1" applyAlignment="1">
      <alignment horizontal="center"/>
    </xf>
    <xf numFmtId="167" fontId="10" fillId="5" borderId="1" xfId="0" applyNumberFormat="1" applyFont="1" applyFill="1" applyBorder="1" applyAlignment="1">
      <alignment horizontal="center"/>
    </xf>
    <xf numFmtId="167" fontId="6" fillId="0" borderId="5" xfId="56" applyNumberFormat="1" applyFont="1" applyBorder="1" applyAlignment="1">
      <alignment horizontal="center"/>
    </xf>
    <xf numFmtId="0" fontId="8" fillId="5" borderId="6" xfId="0" applyFont="1" applyFill="1" applyBorder="1" applyAlignment="1">
      <alignment horizontal="center"/>
    </xf>
    <xf numFmtId="167" fontId="10" fillId="5" borderId="4" xfId="0" applyNumberFormat="1" applyFont="1" applyFill="1" applyBorder="1" applyAlignment="1">
      <alignment horizontal="center"/>
    </xf>
    <xf numFmtId="167" fontId="6" fillId="0" borderId="7" xfId="56" applyNumberFormat="1" applyFont="1" applyBorder="1" applyAlignment="1">
      <alignment horizontal="center"/>
    </xf>
    <xf numFmtId="0" fontId="8" fillId="5" borderId="8" xfId="0" applyFont="1" applyFill="1" applyBorder="1" applyAlignment="1">
      <alignment horizontal="center"/>
    </xf>
    <xf numFmtId="0" fontId="6" fillId="0" borderId="4" xfId="0" applyFont="1" applyBorder="1" applyAlignment="1">
      <alignment horizontal="center"/>
    </xf>
    <xf numFmtId="0" fontId="8" fillId="0" borderId="1" xfId="0" applyFont="1" applyBorder="1" applyAlignment="1">
      <alignment wrapText="1"/>
    </xf>
    <xf numFmtId="0" fontId="6" fillId="0" borderId="5" xfId="0" applyFont="1" applyBorder="1" applyAlignment="1">
      <alignment horizontal="center" wrapText="1"/>
    </xf>
    <xf numFmtId="3" fontId="10" fillId="0" borderId="6" xfId="0" applyNumberFormat="1" applyFont="1" applyBorder="1" applyAlignment="1">
      <alignment horizontal="center"/>
    </xf>
    <xf numFmtId="0" fontId="0" fillId="0" borderId="0" xfId="0" applyAlignment="1">
      <alignment horizontal="left"/>
    </xf>
    <xf numFmtId="0" fontId="8" fillId="0" borderId="1" xfId="0" applyFont="1" applyBorder="1" applyAlignment="1">
      <alignment vertical="center" wrapText="1"/>
    </xf>
    <xf numFmtId="0" fontId="6" fillId="0" borderId="0" xfId="0" applyFont="1" applyAlignment="1">
      <alignment horizontal="left" vertical="center" wrapText="1"/>
    </xf>
    <xf numFmtId="0" fontId="14" fillId="0" borderId="0" xfId="0" applyFont="1" applyAlignment="1">
      <alignment horizontal="center"/>
    </xf>
    <xf numFmtId="0" fontId="8" fillId="0" borderId="0" xfId="0" applyFont="1" applyAlignment="1">
      <alignment vertical="top"/>
    </xf>
    <xf numFmtId="0" fontId="15" fillId="0" borderId="0" xfId="0" applyFont="1"/>
    <xf numFmtId="0" fontId="5" fillId="0" borderId="0" xfId="0" applyFont="1" applyAlignment="1">
      <alignment vertical="center"/>
    </xf>
    <xf numFmtId="170" fontId="5" fillId="0" borderId="0" xfId="0" applyNumberFormat="1" applyFont="1" applyAlignment="1">
      <alignment vertical="center"/>
    </xf>
    <xf numFmtId="3" fontId="5" fillId="0" borderId="0" xfId="0" applyNumberFormat="1" applyFont="1"/>
    <xf numFmtId="10" fontId="5" fillId="0" borderId="0" xfId="0" applyNumberFormat="1" applyFont="1"/>
    <xf numFmtId="165" fontId="5" fillId="0" borderId="0" xfId="0" applyNumberFormat="1" applyFont="1"/>
    <xf numFmtId="165" fontId="6" fillId="0" borderId="1" xfId="0" applyNumberFormat="1" applyFont="1" applyBorder="1" applyAlignment="1">
      <alignment horizontal="center"/>
    </xf>
    <xf numFmtId="0" fontId="5" fillId="0" borderId="1" xfId="0" applyFont="1" applyBorder="1" applyAlignment="1">
      <alignment horizontal="left" vertical="center" wrapText="1"/>
    </xf>
    <xf numFmtId="171" fontId="8" fillId="0" borderId="1" xfId="0" applyNumberFormat="1" applyFont="1" applyBorder="1" applyAlignment="1">
      <alignment horizontal="center"/>
    </xf>
    <xf numFmtId="168" fontId="4" fillId="0" borderId="1" xfId="0" applyNumberFormat="1" applyFont="1" applyBorder="1" applyAlignment="1">
      <alignment horizontal="center"/>
    </xf>
    <xf numFmtId="0" fontId="6" fillId="5" borderId="1" xfId="0" applyFont="1" applyFill="1" applyBorder="1" applyAlignment="1">
      <alignment horizontal="left" vertical="top" wrapText="1"/>
    </xf>
    <xf numFmtId="0" fontId="6" fillId="0" borderId="5"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xf>
    <xf numFmtId="0" fontId="0" fillId="5" borderId="1" xfId="0" applyFill="1" applyBorder="1" applyAlignment="1">
      <alignment vertical="center"/>
    </xf>
    <xf numFmtId="0" fontId="6" fillId="0" borderId="1" xfId="0" applyFont="1" applyBorder="1" applyAlignment="1">
      <alignment horizontal="left" vertical="center" wrapText="1"/>
    </xf>
    <xf numFmtId="0" fontId="8" fillId="6" borderId="1" xfId="0" applyFont="1" applyFill="1" applyBorder="1" applyAlignment="1">
      <alignment horizontal="center" vertical="center" wrapText="1"/>
    </xf>
    <xf numFmtId="0" fontId="0" fillId="0" borderId="1" xfId="0" applyBorder="1"/>
    <xf numFmtId="0" fontId="6" fillId="7" borderId="1" xfId="0" applyFont="1" applyFill="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left" vertical="top" wrapText="1"/>
    </xf>
    <xf numFmtId="0" fontId="6" fillId="0" borderId="1" xfId="0" applyFont="1" applyBorder="1" applyAlignment="1">
      <alignment horizontal="center" vertical="center" wrapText="1"/>
    </xf>
    <xf numFmtId="0" fontId="0" fillId="0" borderId="0" xfId="0"/>
    <xf numFmtId="0" fontId="6" fillId="0" borderId="3" xfId="0" applyFont="1" applyBorder="1" applyAlignment="1">
      <alignment horizontal="left" vertical="top" wrapText="1"/>
    </xf>
    <xf numFmtId="0" fontId="6"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 xfId="0" applyFont="1" applyFill="1" applyBorder="1" applyAlignment="1">
      <alignment horizontal="center" vertical="center"/>
    </xf>
    <xf numFmtId="0" fontId="0" fillId="9" borderId="1" xfId="0" applyFill="1" applyBorder="1"/>
    <xf numFmtId="0" fontId="6" fillId="0" borderId="0" xfId="0" applyFont="1" applyAlignment="1">
      <alignment horizontal="left" vertical="top" wrapText="1"/>
    </xf>
    <xf numFmtId="0" fontId="0" fillId="9" borderId="1" xfId="0" applyFill="1" applyBorder="1" applyAlignment="1">
      <alignment vertical="center"/>
    </xf>
    <xf numFmtId="9" fontId="6" fillId="0" borderId="1" xfId="0" applyNumberFormat="1" applyFont="1" applyBorder="1" applyAlignment="1">
      <alignment horizontal="center" vertical="center"/>
    </xf>
    <xf numFmtId="168"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right" vertical="center" wrapText="1"/>
    </xf>
    <xf numFmtId="169" fontId="8" fillId="0" borderId="5" xfId="57" applyNumberFormat="1" applyFont="1" applyBorder="1" applyAlignment="1">
      <alignment horizontal="left" vertical="center" indent="1"/>
    </xf>
    <xf numFmtId="168" fontId="6" fillId="0" borderId="6" xfId="57" applyNumberFormat="1" applyFont="1" applyBorder="1" applyAlignment="1">
      <alignment horizontal="right" vertical="center"/>
    </xf>
    <xf numFmtId="10" fontId="19" fillId="0" borderId="1" xfId="57" applyNumberFormat="1" applyFont="1" applyBorder="1" applyAlignment="1">
      <alignment horizontal="left" vertical="center" indent="1"/>
    </xf>
    <xf numFmtId="2" fontId="8" fillId="0" borderId="1" xfId="0" applyNumberFormat="1" applyFont="1" applyBorder="1" applyAlignment="1">
      <alignment horizontal="left" vertical="center" indent="1"/>
    </xf>
    <xf numFmtId="172" fontId="8" fillId="0" borderId="5" xfId="57" applyNumberFormat="1" applyFont="1" applyBorder="1" applyAlignment="1">
      <alignment horizontal="left" vertical="center" indent="1"/>
    </xf>
    <xf numFmtId="168" fontId="19" fillId="0" borderId="1" xfId="57" applyNumberFormat="1" applyFont="1" applyBorder="1" applyAlignment="1">
      <alignment horizontal="left" vertical="center" indent="1"/>
    </xf>
    <xf numFmtId="168" fontId="7" fillId="0" borderId="1" xfId="57" applyNumberFormat="1" applyFont="1" applyBorder="1" applyAlignment="1">
      <alignment horizontal="left" vertical="center" indent="1"/>
    </xf>
    <xf numFmtId="0" fontId="8" fillId="0" borderId="0" xfId="0" applyFont="1" applyAlignment="1">
      <alignment horizontal="right" vertical="top"/>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0" xfId="0" applyFont="1" applyAlignment="1">
      <alignment horizontal="right" vertical="top" wrapText="1"/>
    </xf>
    <xf numFmtId="0" fontId="0" fillId="0" borderId="9" xfId="0" applyBorder="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3" fillId="0" borderId="1" xfId="0" applyFont="1" applyBorder="1" applyAlignment="1">
      <alignment horizontal="center" vertical="center" wrapText="1"/>
    </xf>
  </cellXfs>
  <cellStyles count="58">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6" xfId="52"/>
    <cellStyle name="cf7" xfId="53"/>
    <cellStyle name="cf8" xfId="54"/>
    <cellStyle name="cf9" xfId="55"/>
    <cellStyle name="Dziesiętny" xfId="56" builtinId="3"/>
    <cellStyle name="Normalny" xfId="0" builtinId="0"/>
    <cellStyle name="Procentowy" xfId="57" builtinId="5"/>
  </cellStyles>
  <dxfs count="13">
    <dxf>
      <font>
        <color indexed="64"/>
      </font>
    </dxf>
    <dxf>
      <font>
        <color indexed="64"/>
      </font>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Arial"/>
        <a:cs typeface="Arial"/>
      </a:majorFont>
      <a:minorFont>
        <a:latin typeface="Calibri"/>
        <a:ea typeface="Arial"/>
        <a:cs typeface="Arial"/>
      </a:minorFont>
    </a:fontScheme>
    <a:fmtScheme name="Pakiet 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6"/>
  <sheetViews>
    <sheetView showGridLines="0" showRowColHeaders="0" tabSelected="1" zoomScale="110" workbookViewId="0">
      <selection activeCell="N8" sqref="N8:X8"/>
    </sheetView>
  </sheetViews>
  <sheetFormatPr defaultColWidth="0" defaultRowHeight="15.3" customHeight="1" zeroHeight="1" x14ac:dyDescent="0.2"/>
  <cols>
    <col min="1" max="1" width="3.625" bestFit="1" customWidth="1"/>
    <col min="2" max="24" width="5.625" style="1" bestFit="1" customWidth="1"/>
    <col min="25" max="25" width="3.625" style="1" bestFit="1" customWidth="1"/>
    <col min="26" max="258" width="5.75" style="1" hidden="1" bestFit="1" customWidth="1"/>
    <col min="259" max="259" width="5.75" hidden="1" bestFit="1"/>
    <col min="260" max="16384" width="5.75" hidden="1"/>
  </cols>
  <sheetData>
    <row r="1" spans="2:25" ht="12.9" x14ac:dyDescent="0.2"/>
    <row r="2" spans="2:25" s="2" customFormat="1" ht="45.35" customHeight="1" x14ac:dyDescent="0.2">
      <c r="B2" s="85" t="s">
        <v>0</v>
      </c>
      <c r="C2" s="85"/>
      <c r="D2" s="85"/>
      <c r="E2" s="85"/>
      <c r="F2" s="85"/>
      <c r="G2" s="85"/>
      <c r="H2" s="85"/>
      <c r="I2" s="85"/>
      <c r="J2" s="85"/>
      <c r="K2" s="85"/>
      <c r="L2" s="85"/>
      <c r="M2" s="85"/>
      <c r="N2" s="86" t="s">
        <v>193</v>
      </c>
      <c r="O2" s="87"/>
      <c r="P2" s="87"/>
      <c r="Q2" s="87"/>
      <c r="R2" s="87"/>
      <c r="S2" s="87"/>
      <c r="T2" s="87"/>
      <c r="U2" s="87"/>
      <c r="V2" s="87"/>
      <c r="W2" s="87"/>
      <c r="X2" s="87"/>
      <c r="Y2" s="3"/>
    </row>
    <row r="3" spans="2:25" ht="30.25" customHeight="1" x14ac:dyDescent="0.2">
      <c r="B3" s="88" t="s">
        <v>194</v>
      </c>
      <c r="C3" s="88"/>
      <c r="D3" s="88"/>
      <c r="E3" s="88"/>
      <c r="F3" s="88"/>
      <c r="G3" s="88"/>
      <c r="H3" s="88"/>
      <c r="I3" s="88"/>
      <c r="J3" s="88"/>
      <c r="K3" s="88"/>
      <c r="L3" s="88"/>
      <c r="M3" s="88"/>
      <c r="N3" s="87"/>
      <c r="O3" s="87"/>
      <c r="P3" s="87"/>
      <c r="Q3" s="87"/>
      <c r="R3" s="87"/>
      <c r="S3" s="87"/>
      <c r="T3" s="87"/>
      <c r="U3" s="87"/>
      <c r="V3" s="87"/>
      <c r="W3" s="87"/>
      <c r="X3" s="87"/>
      <c r="Y3" s="3"/>
    </row>
    <row r="4" spans="2:25" ht="14.45" customHeight="1" x14ac:dyDescent="0.2">
      <c r="B4" s="4"/>
      <c r="C4" s="4"/>
      <c r="D4" s="4"/>
      <c r="E4" s="4"/>
      <c r="F4" s="4"/>
      <c r="G4" s="4"/>
      <c r="H4" s="4"/>
      <c r="I4" s="4"/>
      <c r="J4" s="4"/>
      <c r="K4" s="4"/>
      <c r="L4" s="4"/>
      <c r="M4" s="4"/>
      <c r="N4" s="4"/>
      <c r="O4" s="4"/>
      <c r="P4" s="4"/>
      <c r="Q4" s="4"/>
      <c r="R4" s="5"/>
      <c r="S4" s="5"/>
      <c r="T4" s="5"/>
      <c r="U4" s="5"/>
      <c r="V4" s="5"/>
      <c r="W4" s="5"/>
      <c r="X4" s="5"/>
    </row>
    <row r="5" spans="2:25" ht="14.45" customHeight="1" x14ac:dyDescent="0.2">
      <c r="B5" s="6" t="s">
        <v>1</v>
      </c>
      <c r="C5" s="4"/>
      <c r="D5" s="4"/>
      <c r="E5" s="4"/>
      <c r="F5" s="4"/>
      <c r="G5" s="4"/>
      <c r="H5" s="4"/>
      <c r="I5" s="4"/>
      <c r="J5" s="4"/>
      <c r="K5" s="4"/>
      <c r="L5" s="4"/>
      <c r="M5" s="4"/>
      <c r="N5" s="4"/>
      <c r="O5" s="4"/>
      <c r="P5" s="4"/>
      <c r="Q5" s="4"/>
      <c r="R5" s="5"/>
      <c r="S5" s="5"/>
      <c r="T5" s="5"/>
      <c r="U5" s="5"/>
      <c r="V5" s="5"/>
      <c r="W5" s="5"/>
      <c r="X5" s="5"/>
    </row>
    <row r="6" spans="2:25" ht="14.45" customHeight="1" x14ac:dyDescent="0.2">
      <c r="B6" s="4"/>
      <c r="C6" s="4"/>
      <c r="D6" s="4"/>
      <c r="E6" s="4"/>
      <c r="F6" s="4"/>
      <c r="G6" s="4"/>
      <c r="H6" s="4"/>
      <c r="I6" s="4"/>
      <c r="J6" s="4"/>
      <c r="K6" s="4"/>
      <c r="L6" s="4"/>
      <c r="M6" s="4"/>
      <c r="N6" s="4"/>
      <c r="O6" s="4"/>
      <c r="P6" s="4"/>
      <c r="Q6" s="4"/>
      <c r="R6" s="5"/>
      <c r="S6" s="5"/>
      <c r="T6" s="5"/>
      <c r="U6" s="5"/>
      <c r="V6" s="5"/>
      <c r="W6" s="5"/>
      <c r="X6" s="5"/>
    </row>
    <row r="7" spans="2:25" ht="14.45" customHeight="1" x14ac:dyDescent="0.2">
      <c r="B7" s="89" t="s">
        <v>2</v>
      </c>
      <c r="C7" s="89"/>
      <c r="D7" s="89"/>
      <c r="E7" s="89"/>
      <c r="F7" s="89"/>
      <c r="G7" s="89"/>
      <c r="H7" s="89"/>
      <c r="I7" s="89"/>
      <c r="J7" s="89"/>
      <c r="K7" s="89"/>
      <c r="L7" s="89"/>
      <c r="M7" s="89"/>
      <c r="N7" s="89"/>
      <c r="O7" s="89"/>
      <c r="P7" s="89"/>
      <c r="Q7" s="89"/>
      <c r="R7" s="89"/>
      <c r="S7" s="89"/>
      <c r="T7" s="89"/>
      <c r="U7" s="89"/>
      <c r="V7" s="89"/>
      <c r="W7" s="89"/>
      <c r="X7" s="89"/>
    </row>
    <row r="8" spans="2:25" ht="14.45" customHeight="1" x14ac:dyDescent="0.2">
      <c r="B8" s="90" t="s">
        <v>3</v>
      </c>
      <c r="C8" s="90"/>
      <c r="D8" s="90"/>
      <c r="E8" s="90"/>
      <c r="F8" s="90"/>
      <c r="G8" s="90"/>
      <c r="H8" s="90"/>
      <c r="I8" s="90"/>
      <c r="J8" s="90"/>
      <c r="K8" s="90"/>
      <c r="L8" s="90"/>
      <c r="M8" s="90"/>
      <c r="N8" s="91"/>
      <c r="O8" s="91"/>
      <c r="P8" s="91"/>
      <c r="Q8" s="91"/>
      <c r="R8" s="91"/>
      <c r="S8" s="91"/>
      <c r="T8" s="91"/>
      <c r="U8" s="91"/>
      <c r="V8" s="91"/>
      <c r="W8" s="91"/>
      <c r="X8" s="91"/>
    </row>
    <row r="9" spans="2:25" ht="14.45" customHeight="1" x14ac:dyDescent="0.2">
      <c r="B9" s="92" t="s">
        <v>4</v>
      </c>
      <c r="C9" s="92"/>
      <c r="D9" s="92"/>
      <c r="E9" s="92"/>
      <c r="F9" s="92"/>
      <c r="G9" s="92"/>
      <c r="H9" s="92"/>
      <c r="I9" s="92"/>
      <c r="J9" s="92"/>
      <c r="K9" s="92"/>
      <c r="L9" s="92"/>
      <c r="M9" s="92"/>
      <c r="N9" s="91"/>
      <c r="O9" s="91"/>
      <c r="P9" s="91"/>
      <c r="Q9" s="91"/>
      <c r="R9" s="91"/>
      <c r="S9" s="91"/>
      <c r="T9" s="91"/>
      <c r="U9" s="91"/>
      <c r="V9" s="91"/>
      <c r="W9" s="91"/>
      <c r="X9" s="91"/>
    </row>
    <row r="10" spans="2:25" ht="14.45" customHeight="1" x14ac:dyDescent="0.2">
      <c r="B10" s="92" t="s">
        <v>5</v>
      </c>
      <c r="C10" s="92"/>
      <c r="D10" s="92"/>
      <c r="E10" s="92"/>
      <c r="F10" s="92"/>
      <c r="G10" s="92"/>
      <c r="H10" s="92"/>
      <c r="I10" s="92"/>
      <c r="J10" s="92"/>
      <c r="K10" s="92"/>
      <c r="L10" s="92"/>
      <c r="M10" s="92"/>
      <c r="N10" s="91"/>
      <c r="O10" s="91"/>
      <c r="P10" s="91"/>
      <c r="Q10" s="91"/>
      <c r="R10" s="91"/>
      <c r="S10" s="91"/>
      <c r="T10" s="91"/>
      <c r="U10" s="91"/>
      <c r="V10" s="91"/>
      <c r="W10" s="91"/>
      <c r="X10" s="91"/>
    </row>
    <row r="11" spans="2:25" ht="14.45" customHeight="1" x14ac:dyDescent="0.2">
      <c r="B11" s="92" t="s">
        <v>6</v>
      </c>
      <c r="C11" s="92"/>
      <c r="D11" s="92"/>
      <c r="E11" s="92"/>
      <c r="F11" s="92"/>
      <c r="G11" s="92"/>
      <c r="H11" s="92"/>
      <c r="I11" s="92"/>
      <c r="J11" s="92"/>
      <c r="K11" s="92"/>
      <c r="L11" s="92"/>
      <c r="M11" s="92"/>
      <c r="N11" s="91"/>
      <c r="O11" s="91"/>
      <c r="P11" s="91"/>
      <c r="Q11" s="91"/>
      <c r="R11" s="91"/>
      <c r="S11" s="91"/>
      <c r="T11" s="91"/>
      <c r="U11" s="91"/>
      <c r="V11" s="91"/>
      <c r="W11" s="91"/>
      <c r="X11" s="91"/>
    </row>
    <row r="12" spans="2:25" ht="14.45" customHeight="1" x14ac:dyDescent="0.2">
      <c r="B12" s="92" t="s">
        <v>7</v>
      </c>
      <c r="C12" s="92"/>
      <c r="D12" s="92"/>
      <c r="E12" s="92"/>
      <c r="F12" s="92"/>
      <c r="G12" s="92"/>
      <c r="H12" s="92"/>
      <c r="I12" s="92"/>
      <c r="J12" s="92"/>
      <c r="K12" s="92"/>
      <c r="L12" s="92"/>
      <c r="M12" s="92"/>
      <c r="N12" s="91"/>
      <c r="O12" s="91"/>
      <c r="P12" s="91"/>
      <c r="Q12" s="91"/>
      <c r="R12" s="91"/>
      <c r="S12" s="91"/>
      <c r="T12" s="91"/>
      <c r="U12" s="91"/>
      <c r="V12" s="91"/>
      <c r="W12" s="91"/>
      <c r="X12" s="91"/>
    </row>
    <row r="13" spans="2:25" ht="14.45" customHeight="1" x14ac:dyDescent="0.2">
      <c r="B13" s="90" t="s">
        <v>8</v>
      </c>
      <c r="C13" s="90"/>
      <c r="D13" s="90"/>
      <c r="E13" s="90"/>
      <c r="F13" s="90"/>
      <c r="G13" s="90"/>
      <c r="H13" s="90"/>
      <c r="I13" s="90"/>
      <c r="J13" s="90"/>
      <c r="K13" s="90"/>
      <c r="L13" s="90"/>
      <c r="M13" s="90"/>
      <c r="N13" s="91"/>
      <c r="O13" s="91"/>
      <c r="P13" s="91"/>
      <c r="Q13" s="91"/>
      <c r="R13" s="91"/>
      <c r="S13" s="91"/>
      <c r="T13" s="91"/>
      <c r="U13" s="91"/>
      <c r="V13" s="91"/>
      <c r="W13" s="91"/>
      <c r="X13" s="91"/>
    </row>
    <row r="14" spans="2:25" ht="14.45" customHeight="1" x14ac:dyDescent="0.2">
      <c r="B14" s="92" t="s">
        <v>9</v>
      </c>
      <c r="C14" s="92"/>
      <c r="D14" s="92"/>
      <c r="E14" s="92"/>
      <c r="F14" s="92"/>
      <c r="G14" s="92"/>
      <c r="H14" s="92"/>
      <c r="I14" s="92"/>
      <c r="J14" s="92"/>
      <c r="K14" s="92"/>
      <c r="L14" s="92"/>
      <c r="M14" s="92"/>
      <c r="N14" s="91"/>
      <c r="O14" s="91"/>
      <c r="P14" s="91"/>
      <c r="Q14" s="91"/>
      <c r="R14" s="91"/>
      <c r="S14" s="91"/>
      <c r="T14" s="91"/>
      <c r="U14" s="91"/>
      <c r="V14" s="91"/>
      <c r="W14" s="91"/>
      <c r="X14" s="91"/>
    </row>
    <row r="15" spans="2:25" ht="14.45" customHeight="1" x14ac:dyDescent="0.2">
      <c r="B15" s="92" t="s">
        <v>10</v>
      </c>
      <c r="C15" s="92"/>
      <c r="D15" s="92"/>
      <c r="E15" s="92"/>
      <c r="F15" s="92"/>
      <c r="G15" s="92"/>
      <c r="H15" s="92"/>
      <c r="I15" s="92"/>
      <c r="J15" s="92"/>
      <c r="K15" s="92"/>
      <c r="L15" s="92"/>
      <c r="M15" s="92"/>
      <c r="N15" s="91"/>
      <c r="O15" s="91"/>
      <c r="P15" s="91"/>
      <c r="Q15" s="91"/>
      <c r="R15" s="91"/>
      <c r="S15" s="91"/>
      <c r="T15" s="91"/>
      <c r="U15" s="91"/>
      <c r="V15" s="91"/>
      <c r="W15" s="91"/>
      <c r="X15" s="91"/>
    </row>
    <row r="16" spans="2:25" ht="15.3" customHeight="1" x14ac:dyDescent="0.2"/>
  </sheetData>
  <mergeCells count="20">
    <mergeCell ref="B15:M15"/>
    <mergeCell ref="N15:X15"/>
    <mergeCell ref="B12:M12"/>
    <mergeCell ref="N12:X12"/>
    <mergeCell ref="B13:M13"/>
    <mergeCell ref="N13:X13"/>
    <mergeCell ref="B14:M14"/>
    <mergeCell ref="N14:X14"/>
    <mergeCell ref="B9:M9"/>
    <mergeCell ref="N9:X9"/>
    <mergeCell ref="B10:M10"/>
    <mergeCell ref="N10:X10"/>
    <mergeCell ref="B11:M11"/>
    <mergeCell ref="N11:X11"/>
    <mergeCell ref="B2:M2"/>
    <mergeCell ref="N2:X3"/>
    <mergeCell ref="B3:M3"/>
    <mergeCell ref="B7:X7"/>
    <mergeCell ref="B8:M8"/>
    <mergeCell ref="N8:X8"/>
  </mergeCell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62"/>
  <sheetViews>
    <sheetView workbookViewId="0">
      <selection sqref="A1:H1"/>
    </sheetView>
  </sheetViews>
  <sheetFormatPr defaultColWidth="11.375" defaultRowHeight="12.9" x14ac:dyDescent="0.2"/>
  <cols>
    <col min="1" max="1" width="50" style="1" bestFit="1" customWidth="1"/>
    <col min="2" max="2" width="5.125" style="1" bestFit="1" customWidth="1"/>
    <col min="3" max="3" width="15.25" style="1" bestFit="1" customWidth="1"/>
    <col min="4" max="4" width="10.25" style="1" bestFit="1" customWidth="1"/>
    <col min="5" max="6" width="20.375" style="1" bestFit="1" customWidth="1"/>
    <col min="7" max="7" width="8.375" bestFit="1" customWidth="1"/>
    <col min="8" max="8" width="22.25" bestFit="1" customWidth="1"/>
    <col min="9" max="64" width="5.75" bestFit="1" customWidth="1"/>
    <col min="65" max="65" width="11.375" bestFit="1" customWidth="1"/>
  </cols>
  <sheetData>
    <row r="1" spans="1:8" ht="14.95" customHeight="1" x14ac:dyDescent="0.2">
      <c r="A1" s="89" t="s">
        <v>188</v>
      </c>
      <c r="B1" s="89"/>
      <c r="C1" s="89"/>
      <c r="D1" s="89"/>
      <c r="E1" s="89"/>
      <c r="F1" s="89"/>
      <c r="G1" s="89"/>
      <c r="H1" s="89"/>
    </row>
    <row r="2" spans="1:8" ht="14.95" customHeight="1" x14ac:dyDescent="0.2">
      <c r="A2" s="128" t="s">
        <v>106</v>
      </c>
      <c r="B2" s="128"/>
      <c r="C2" s="128"/>
      <c r="D2" s="128"/>
      <c r="E2" s="128"/>
      <c r="F2" s="128"/>
      <c r="G2" s="128"/>
      <c r="H2" s="128"/>
    </row>
    <row r="3" spans="1:8" ht="42.45" customHeight="1" x14ac:dyDescent="0.2">
      <c r="A3" s="94"/>
      <c r="B3" s="94"/>
      <c r="C3" s="100" t="s">
        <v>109</v>
      </c>
      <c r="D3" s="100"/>
      <c r="E3" s="14" t="s">
        <v>189</v>
      </c>
      <c r="F3" s="100" t="s">
        <v>190</v>
      </c>
      <c r="G3" s="100"/>
      <c r="H3" s="14" t="s">
        <v>191</v>
      </c>
    </row>
    <row r="4" spans="1:8" ht="14.45" customHeight="1" x14ac:dyDescent="0.2">
      <c r="A4" s="7" t="s">
        <v>25</v>
      </c>
      <c r="B4" s="14"/>
      <c r="C4" s="79">
        <f>Dział_4A!D7</f>
        <v>0</v>
      </c>
      <c r="D4" s="79" t="s">
        <v>111</v>
      </c>
      <c r="E4" s="30">
        <f t="shared" ref="E4:E12" si="0">C4</f>
        <v>0</v>
      </c>
      <c r="F4" s="30">
        <f>SUMIF(Dział_3A!$E$7:$E$13,$A4,Dział_3A!$F$7:$F$13)+SUMIF(Dział_3A!$E$15:$E$21,$A4,Dział_3A!$F$15:$F$21)+SUMIF(Dział_3B!$E$7:$E$13,$A4,Dział_3B!$F$7:$F$13)</f>
        <v>0</v>
      </c>
      <c r="G4" s="79" t="s">
        <v>111</v>
      </c>
      <c r="H4" s="30">
        <f t="shared" ref="H4:H12" si="1">F4</f>
        <v>0</v>
      </c>
    </row>
    <row r="5" spans="1:8" ht="14.45" customHeight="1" x14ac:dyDescent="0.2">
      <c r="A5" s="7" t="s">
        <v>26</v>
      </c>
      <c r="B5" s="14"/>
      <c r="C5" s="79">
        <f>Dział_4A!D8</f>
        <v>0</v>
      </c>
      <c r="D5" s="79" t="s">
        <v>111</v>
      </c>
      <c r="E5" s="30">
        <f t="shared" si="0"/>
        <v>0</v>
      </c>
      <c r="F5" s="30">
        <f>SUMIF(Dział_3A!$E$7:$E$13,$A5,Dział_3A!$F$7:$F$13)+SUMIF(Dział_3A!$E$15:$E$21,$A5,Dział_3A!$F$15:$F$21)+SUMIF(Dział_3B!$E$7:$E$13,$A5,Dział_3B!$F$7:$F$13)</f>
        <v>0</v>
      </c>
      <c r="G5" s="79" t="s">
        <v>111</v>
      </c>
      <c r="H5" s="30">
        <f t="shared" si="1"/>
        <v>0</v>
      </c>
    </row>
    <row r="6" spans="1:8" ht="14.45" customHeight="1" x14ac:dyDescent="0.2">
      <c r="A6" s="7" t="s">
        <v>113</v>
      </c>
      <c r="B6" s="14"/>
      <c r="C6" s="79">
        <f>Dział_4A!D9</f>
        <v>0</v>
      </c>
      <c r="D6" s="79" t="s">
        <v>111</v>
      </c>
      <c r="E6" s="30">
        <f t="shared" si="0"/>
        <v>0</v>
      </c>
      <c r="F6" s="30">
        <f>SUMIF(Dział_3A!$E$7:$E$13,$A6,Dział_3A!$F$7:$F$13)+SUMIF(Dział_3A!$E$15:$E$21,$A6,Dział_3A!$F$15:$F$21)+SUMIF(Dział_3B!$E$7:$E$13,$A6,Dział_3B!$F$7:$F$13)</f>
        <v>0</v>
      </c>
      <c r="G6" s="79" t="s">
        <v>111</v>
      </c>
      <c r="H6" s="30">
        <f t="shared" si="1"/>
        <v>0</v>
      </c>
    </row>
    <row r="7" spans="1:8" ht="14.45" customHeight="1" x14ac:dyDescent="0.2">
      <c r="A7" s="80" t="s">
        <v>114</v>
      </c>
      <c r="B7" s="14"/>
      <c r="C7" s="79">
        <f>Dział_4A!D10</f>
        <v>0</v>
      </c>
      <c r="D7" s="79" t="s">
        <v>111</v>
      </c>
      <c r="E7" s="30">
        <f t="shared" si="0"/>
        <v>0</v>
      </c>
      <c r="F7" s="30">
        <f>SUMIF(Dział_3A!$E$7:$E$13,$A7,Dział_3A!$F$7:$F$13)+SUMIF(Dział_3A!$E$15:$E$21,$A7,Dział_3A!$F$15:$F$21)+SUMIF(Dział_3B!$E$7:$E$13,$A7,Dział_3B!$F$7:$F$13)</f>
        <v>0</v>
      </c>
      <c r="G7" s="79" t="s">
        <v>111</v>
      </c>
      <c r="H7" s="30">
        <f t="shared" si="1"/>
        <v>0</v>
      </c>
    </row>
    <row r="8" spans="1:8" ht="14.45" customHeight="1" x14ac:dyDescent="0.2">
      <c r="A8" s="7" t="s">
        <v>29</v>
      </c>
      <c r="B8" s="14"/>
      <c r="C8" s="79">
        <f>Dział_4A!D11</f>
        <v>0</v>
      </c>
      <c r="D8" s="79" t="s">
        <v>111</v>
      </c>
      <c r="E8" s="30">
        <f t="shared" si="0"/>
        <v>0</v>
      </c>
      <c r="F8" s="30">
        <f>SUMIF(Dział_3A!$E$7:$E$13,$A8,Dział_3A!$F$7:$F$13)+SUMIF(Dział_3A!$E$15:$E$21,$A8,Dział_3A!$F$15:$F$21)+SUMIF(Dział_3B!$E$7:$E$13,$A8,Dział_3B!$F$7:$F$13)</f>
        <v>0</v>
      </c>
      <c r="G8" s="79" t="s">
        <v>111</v>
      </c>
      <c r="H8" s="30">
        <f t="shared" si="1"/>
        <v>0</v>
      </c>
    </row>
    <row r="9" spans="1:8" ht="14.45" customHeight="1" x14ac:dyDescent="0.2">
      <c r="A9" s="7" t="s">
        <v>30</v>
      </c>
      <c r="B9" s="14"/>
      <c r="C9" s="79">
        <f>Dział_4A!D12</f>
        <v>0</v>
      </c>
      <c r="D9" s="79" t="s">
        <v>111</v>
      </c>
      <c r="E9" s="30">
        <f t="shared" si="0"/>
        <v>0</v>
      </c>
      <c r="F9" s="30">
        <f>SUMIF(Dział_3A!$E$7:$E$13,$A9,Dział_3A!$F$7:$F$13)+SUMIF(Dział_3A!$E$15:$E$21,$A9,Dział_3A!$F$15:$F$21)+SUMIF(Dział_3B!$E$7:$E$13,$A9,Dział_3B!$F$7:$F$13)</f>
        <v>0</v>
      </c>
      <c r="G9" s="79" t="s">
        <v>111</v>
      </c>
      <c r="H9" s="30">
        <f t="shared" si="1"/>
        <v>0</v>
      </c>
    </row>
    <row r="10" spans="1:8" ht="14.45" customHeight="1" x14ac:dyDescent="0.2">
      <c r="A10" s="7" t="s">
        <v>31</v>
      </c>
      <c r="B10" s="14"/>
      <c r="C10" s="79">
        <f>Dział_4A!D13</f>
        <v>0</v>
      </c>
      <c r="D10" s="79" t="s">
        <v>111</v>
      </c>
      <c r="E10" s="30">
        <f t="shared" si="0"/>
        <v>0</v>
      </c>
      <c r="F10" s="30">
        <f>SUMIF(Dział_3A!$E$7:$E$13,$A10,Dział_3A!$F$7:$F$13)+SUMIF(Dział_3A!$E$15:$E$21,$A10,Dział_3A!$F$15:$F$21)+SUMIF(Dział_3B!$E$7:$E$13,$A10,Dział_3B!$F$7:$F$13)</f>
        <v>0</v>
      </c>
      <c r="G10" s="79" t="s">
        <v>111</v>
      </c>
      <c r="H10" s="30">
        <f t="shared" si="1"/>
        <v>0</v>
      </c>
    </row>
    <row r="11" spans="1:8" ht="14.45" customHeight="1" x14ac:dyDescent="0.2">
      <c r="A11" s="7" t="s">
        <v>32</v>
      </c>
      <c r="B11" s="14"/>
      <c r="C11" s="79">
        <f>Dział_4A!D14</f>
        <v>0</v>
      </c>
      <c r="D11" s="79" t="s">
        <v>111</v>
      </c>
      <c r="E11" s="30">
        <f t="shared" si="0"/>
        <v>0</v>
      </c>
      <c r="F11" s="30">
        <f>SUMIF(Dział_3A!$E$7:$E$13,$A11,Dział_3A!$F$7:$F$13)+SUMIF(Dział_3A!$E$15:$E$21,$A11,Dział_3A!$F$15:$F$21)+SUMIF(Dział_3B!$E$7:$E$13,$A11,Dział_3B!$F$7:$F$13)</f>
        <v>0</v>
      </c>
      <c r="G11" s="79" t="s">
        <v>111</v>
      </c>
      <c r="H11" s="30">
        <f t="shared" si="1"/>
        <v>0</v>
      </c>
    </row>
    <row r="12" spans="1:8" ht="14.45" customHeight="1" x14ac:dyDescent="0.2">
      <c r="A12" s="7" t="s">
        <v>33</v>
      </c>
      <c r="B12" s="14"/>
      <c r="C12" s="79">
        <f>Dział_4A!D15</f>
        <v>0</v>
      </c>
      <c r="D12" s="79" t="s">
        <v>111</v>
      </c>
      <c r="E12" s="30">
        <f t="shared" si="0"/>
        <v>0</v>
      </c>
      <c r="F12" s="30">
        <f>SUMIF(Dział_3A!$E$7:$E$13,$A12,Dział_3A!$F$7:$F$13)+SUMIF(Dział_3A!$E$15:$E$21,$A12,Dział_3A!$F$15:$F$21)+SUMIF(Dział_3B!$E$7:$E$13,$A12,Dział_3B!$F$7:$F$13)</f>
        <v>0</v>
      </c>
      <c r="G12" s="79" t="s">
        <v>111</v>
      </c>
      <c r="H12" s="30">
        <f t="shared" si="1"/>
        <v>0</v>
      </c>
    </row>
    <row r="13" spans="1:8" ht="14.45" customHeight="1" x14ac:dyDescent="0.2">
      <c r="A13" s="15" t="s">
        <v>34</v>
      </c>
      <c r="B13" s="14"/>
      <c r="C13" s="79">
        <f>Dział_4A!D16</f>
        <v>0</v>
      </c>
      <c r="D13" s="79" t="s">
        <v>111</v>
      </c>
      <c r="E13" s="30">
        <f>C13</f>
        <v>0</v>
      </c>
      <c r="F13" s="30">
        <f>SUMIF(Dział_3A!$E$7:$E$13,$A13,Dział_3A!$F$7:$F$13)+SUMIF(Dział_3A!$E$15:$E$21,$A13,Dział_3A!$F$15:$F$21)+SUMIF(Dział_3B!$E$7:$E$13,$A13,Dział_3B!$F$7:$F$13)</f>
        <v>0</v>
      </c>
      <c r="G13" s="79" t="s">
        <v>111</v>
      </c>
      <c r="H13" s="30">
        <f>F13</f>
        <v>0</v>
      </c>
    </row>
    <row r="14" spans="1:8" ht="14.45" customHeight="1" x14ac:dyDescent="0.2">
      <c r="A14" s="15" t="s">
        <v>35</v>
      </c>
      <c r="B14" s="14"/>
      <c r="C14" s="79">
        <f>Dział_4A!D17</f>
        <v>0</v>
      </c>
      <c r="D14" s="79" t="s">
        <v>111</v>
      </c>
      <c r="E14" s="30">
        <f>C14</f>
        <v>0</v>
      </c>
      <c r="F14" s="30">
        <f>SUMIF(Dział_3A!$E$7:$E$13,$A14,Dział_3A!$F$7:$F$13)+SUMIF(Dział_3A!$E$15:$E$21,$A14,Dział_3A!$F$15:$F$21)+SUMIF(Dział_3B!$E$7:$E$13,$A14,Dział_3B!$F$7:$F$13)</f>
        <v>0</v>
      </c>
      <c r="G14" s="79" t="s">
        <v>111</v>
      </c>
      <c r="H14" s="30">
        <f>F14</f>
        <v>0</v>
      </c>
    </row>
    <row r="15" spans="1:8" ht="14.45" customHeight="1" x14ac:dyDescent="0.2">
      <c r="A15" s="15" t="s">
        <v>36</v>
      </c>
      <c r="B15" s="14"/>
      <c r="C15" s="79">
        <f>Dział_4A!D18</f>
        <v>0</v>
      </c>
      <c r="D15" s="79" t="s">
        <v>111</v>
      </c>
      <c r="E15" s="30">
        <f>C15</f>
        <v>0</v>
      </c>
      <c r="F15" s="30">
        <f>SUMIF(Dział_3A!$E$7:$E$13,$A15,Dział_3A!$F$7:$F$13)+SUMIF(Dział_3A!$E$15:$E$21,$A15,Dział_3A!$F$15:$F$21)+SUMIF(Dział_3B!$E$7:$E$13,$A15,Dział_3B!$F$7:$F$13)</f>
        <v>0</v>
      </c>
      <c r="G15" s="79" t="s">
        <v>111</v>
      </c>
      <c r="H15" s="30">
        <f>F15</f>
        <v>0</v>
      </c>
    </row>
    <row r="16" spans="1:8" ht="14.45" customHeight="1" x14ac:dyDescent="0.2">
      <c r="A16" s="15" t="s">
        <v>37</v>
      </c>
      <c r="B16" s="14"/>
      <c r="C16" s="79">
        <f>Dział_4A!D19</f>
        <v>0</v>
      </c>
      <c r="D16" s="79" t="s">
        <v>111</v>
      </c>
      <c r="E16" s="30">
        <f>C16</f>
        <v>0</v>
      </c>
      <c r="F16" s="30">
        <f>SUMIF(Dział_3A!$E$7:$E$13,$A16,Dział_3A!$F$7:$F$13)+SUMIF(Dział_3A!$E$15:$E$21,$A16,Dział_3A!$F$15:$F$21)+SUMIF(Dział_3B!$E$7:$E$13,$A16,Dział_3B!$F$7:$F$13)</f>
        <v>0</v>
      </c>
      <c r="G16" s="79" t="s">
        <v>111</v>
      </c>
      <c r="H16" s="30">
        <f>F16</f>
        <v>0</v>
      </c>
    </row>
    <row r="17" spans="1:8" ht="14.45" customHeight="1" x14ac:dyDescent="0.2">
      <c r="A17" s="15" t="s">
        <v>38</v>
      </c>
      <c r="B17" s="14"/>
      <c r="C17" s="79">
        <f>Dział_4A!D20</f>
        <v>0</v>
      </c>
      <c r="D17" s="79" t="s">
        <v>111</v>
      </c>
      <c r="E17" s="30">
        <f>C17</f>
        <v>0</v>
      </c>
      <c r="F17" s="30">
        <f>SUMIF(Dział_3A!$E$7:$E$13,$A17,Dział_3A!$F$7:$F$13)+SUMIF(Dział_3A!$E$15:$E$21,$A17,Dział_3A!$F$15:$F$21)+SUMIF(Dział_3B!$E$7:$E$13,$A17,Dział_3B!$F$7:$F$13)</f>
        <v>0</v>
      </c>
      <c r="G17" s="79" t="s">
        <v>111</v>
      </c>
      <c r="H17" s="30">
        <f>F17</f>
        <v>0</v>
      </c>
    </row>
    <row r="18" spans="1:8" ht="14.45" customHeight="1" x14ac:dyDescent="0.2">
      <c r="A18" s="126" t="s">
        <v>115</v>
      </c>
      <c r="B18" s="126"/>
      <c r="C18" s="126"/>
      <c r="D18" s="126"/>
      <c r="E18" s="81">
        <f>SUM(E4:E17)</f>
        <v>0</v>
      </c>
      <c r="F18" s="94"/>
      <c r="G18" s="94"/>
      <c r="H18" s="81">
        <f>SUM(H4:H17)</f>
        <v>0</v>
      </c>
    </row>
    <row r="19" spans="1:8" ht="14.95" customHeight="1" x14ac:dyDescent="0.25">
      <c r="A19" s="127" t="s">
        <v>192</v>
      </c>
      <c r="B19" s="127"/>
      <c r="C19" s="127"/>
      <c r="D19" s="127"/>
      <c r="E19" s="127"/>
      <c r="F19" s="127"/>
      <c r="G19" s="127"/>
      <c r="H19" s="82" t="e">
        <f>H18/E18</f>
        <v>#DIV/0!</v>
      </c>
    </row>
    <row r="20" spans="1:8" ht="14.95" customHeight="1" x14ac:dyDescent="0.2"/>
    <row r="21" spans="1:8" ht="14.95" customHeight="1" x14ac:dyDescent="0.2"/>
    <row r="22" spans="1:8" ht="14.95" customHeight="1" x14ac:dyDescent="0.2"/>
    <row r="23" spans="1:8" ht="14.95" customHeight="1" x14ac:dyDescent="0.2"/>
    <row r="24" spans="1:8" ht="14.95" customHeight="1" x14ac:dyDescent="0.2"/>
    <row r="25" spans="1:8" ht="14.95" customHeight="1" x14ac:dyDescent="0.2"/>
    <row r="26" spans="1:8" ht="14.95" customHeight="1" x14ac:dyDescent="0.2"/>
    <row r="27" spans="1:8" ht="14.95" customHeight="1" x14ac:dyDescent="0.2"/>
    <row r="28" spans="1:8" ht="14.95" customHeight="1" x14ac:dyDescent="0.2"/>
    <row r="29" spans="1:8" ht="14.95" customHeight="1" x14ac:dyDescent="0.2"/>
    <row r="30" spans="1:8" ht="14.95" customHeight="1" x14ac:dyDescent="0.2"/>
    <row r="31" spans="1:8" ht="14.95" customHeight="1" x14ac:dyDescent="0.2"/>
    <row r="32" spans="1:8" ht="14.9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sheetData>
  <mergeCells count="8">
    <mergeCell ref="A18:D18"/>
    <mergeCell ref="F18:G18"/>
    <mergeCell ref="A19:G19"/>
    <mergeCell ref="A1:H1"/>
    <mergeCell ref="A2:H2"/>
    <mergeCell ref="A3:B3"/>
    <mergeCell ref="C3:D3"/>
    <mergeCell ref="F3:G3"/>
  </mergeCells>
  <pageMargins left="0.59027800000000008" right="0.59027800000000008" top="0.59027799999999997" bottom="0.59027799999999997" header="0.51180599999999998" footer="0.51180599999999998"/>
  <pageSetup paperSize="9" fitToWidth="0" fitToHeight="0" orientation="landscape" cellComments="asDisplayed"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zoomScale="110" workbookViewId="0">
      <selection activeCell="D8" sqref="D8"/>
    </sheetView>
  </sheetViews>
  <sheetFormatPr defaultColWidth="0" defaultRowHeight="15.3" customHeight="1" zeroHeight="1" x14ac:dyDescent="0.2"/>
  <cols>
    <col min="1" max="1" width="3.625" bestFit="1" customWidth="1"/>
    <col min="2" max="2" width="31.375" style="8" bestFit="1" customWidth="1"/>
    <col min="3" max="3" width="4.75" style="9" bestFit="1" customWidth="1"/>
    <col min="4" max="8" width="19.375" style="1" bestFit="1" customWidth="1"/>
    <col min="9" max="9" width="3.625" style="1" bestFit="1" customWidth="1"/>
    <col min="10" max="64" width="5.75" style="1" hidden="1" bestFit="1" customWidth="1"/>
    <col min="65" max="1024" width="5.75" style="10" hidden="1" bestFit="1" customWidth="1"/>
    <col min="1025" max="1025" width="11.375" hidden="1" bestFit="1" customWidth="1"/>
    <col min="1026" max="1026" width="5.75" hidden="1" bestFit="1"/>
    <col min="1027" max="16384" width="5.75" hidden="1"/>
  </cols>
  <sheetData>
    <row r="1" spans="2:8" ht="12.9" x14ac:dyDescent="0.2"/>
    <row r="2" spans="2:8" s="11" customFormat="1" ht="14.95" customHeight="1" x14ac:dyDescent="0.2">
      <c r="B2" s="93" t="s">
        <v>11</v>
      </c>
      <c r="C2" s="93"/>
      <c r="D2" s="93"/>
      <c r="E2" s="93"/>
      <c r="F2" s="93"/>
      <c r="G2" s="93"/>
      <c r="H2" s="93"/>
    </row>
    <row r="3" spans="2:8" s="11" customFormat="1" ht="42.45" customHeight="1" x14ac:dyDescent="0.2">
      <c r="B3" s="93" t="s">
        <v>12</v>
      </c>
      <c r="C3" s="93"/>
      <c r="D3" s="93"/>
      <c r="E3" s="93"/>
      <c r="F3" s="93"/>
      <c r="G3" s="93"/>
      <c r="H3" s="93"/>
    </row>
    <row r="4" spans="2:8" ht="14.45" customHeight="1" x14ac:dyDescent="0.2">
      <c r="B4" s="94"/>
      <c r="C4" s="94"/>
      <c r="D4" s="95" t="s">
        <v>13</v>
      </c>
      <c r="E4" s="95"/>
      <c r="F4" s="95" t="s">
        <v>14</v>
      </c>
      <c r="G4" s="95"/>
      <c r="H4" s="95"/>
    </row>
    <row r="5" spans="2:8" ht="14.45" customHeight="1" x14ac:dyDescent="0.2">
      <c r="B5" s="94"/>
      <c r="C5" s="94"/>
      <c r="D5" s="12" t="s">
        <v>15</v>
      </c>
      <c r="E5" s="12" t="s">
        <v>16</v>
      </c>
      <c r="F5" s="12" t="s">
        <v>17</v>
      </c>
      <c r="G5" s="12" t="s">
        <v>18</v>
      </c>
      <c r="H5" s="12" t="s">
        <v>19</v>
      </c>
    </row>
    <row r="6" spans="2:8" s="1" customFormat="1" ht="11.4" customHeight="1" x14ac:dyDescent="0.2">
      <c r="B6" s="97">
        <v>0</v>
      </c>
      <c r="C6" s="97"/>
      <c r="D6" s="13">
        <v>1</v>
      </c>
      <c r="E6" s="13">
        <v>2</v>
      </c>
      <c r="F6" s="13">
        <v>3</v>
      </c>
      <c r="G6" s="13">
        <v>4</v>
      </c>
      <c r="H6" s="13">
        <v>5</v>
      </c>
    </row>
    <row r="7" spans="2:8" ht="14.45" customHeight="1" x14ac:dyDescent="0.2">
      <c r="B7" s="90" t="s">
        <v>20</v>
      </c>
      <c r="C7" s="90"/>
      <c r="D7" s="14" t="s">
        <v>21</v>
      </c>
      <c r="E7" s="14" t="s">
        <v>21</v>
      </c>
      <c r="F7" s="14" t="s">
        <v>21</v>
      </c>
      <c r="G7" s="14" t="s">
        <v>21</v>
      </c>
      <c r="H7" s="14" t="s">
        <v>21</v>
      </c>
    </row>
    <row r="8" spans="2:8" ht="14.45" customHeight="1" x14ac:dyDescent="0.2">
      <c r="B8" s="15" t="s">
        <v>22</v>
      </c>
      <c r="C8" s="14">
        <v>101</v>
      </c>
      <c r="D8" s="16">
        <v>0</v>
      </c>
      <c r="E8" s="16">
        <v>0</v>
      </c>
      <c r="F8" s="16">
        <v>0</v>
      </c>
      <c r="G8" s="16">
        <v>0</v>
      </c>
      <c r="H8" s="17" t="s">
        <v>23</v>
      </c>
    </row>
    <row r="9" spans="2:8" ht="14.45" customHeight="1" x14ac:dyDescent="0.2">
      <c r="B9" s="98" t="s">
        <v>24</v>
      </c>
      <c r="C9" s="98"/>
      <c r="D9" s="98"/>
      <c r="E9" s="98"/>
      <c r="F9" s="98"/>
      <c r="G9" s="98"/>
      <c r="H9" s="98"/>
    </row>
    <row r="10" spans="2:8" ht="14.45" customHeight="1" x14ac:dyDescent="0.2">
      <c r="B10" s="15" t="s">
        <v>25</v>
      </c>
      <c r="C10" s="14">
        <v>102</v>
      </c>
      <c r="D10" s="19">
        <v>0</v>
      </c>
      <c r="E10" s="19">
        <v>0</v>
      </c>
      <c r="F10" s="19">
        <v>0</v>
      </c>
      <c r="G10" s="19">
        <v>0</v>
      </c>
      <c r="H10" s="19">
        <v>0</v>
      </c>
    </row>
    <row r="11" spans="2:8" ht="14.45" customHeight="1" x14ac:dyDescent="0.2">
      <c r="B11" s="15" t="s">
        <v>26</v>
      </c>
      <c r="C11" s="14">
        <v>103</v>
      </c>
      <c r="D11" s="16">
        <v>0</v>
      </c>
      <c r="E11" s="16">
        <v>0</v>
      </c>
      <c r="F11" s="19">
        <v>0</v>
      </c>
      <c r="G11" s="19">
        <v>0</v>
      </c>
      <c r="H11" s="19">
        <v>0</v>
      </c>
    </row>
    <row r="12" spans="2:8" ht="28.4" customHeight="1" x14ac:dyDescent="0.2">
      <c r="B12" s="15" t="s">
        <v>27</v>
      </c>
      <c r="C12" s="14">
        <v>104</v>
      </c>
      <c r="D12" s="19">
        <v>0</v>
      </c>
      <c r="E12" s="20" t="s">
        <v>23</v>
      </c>
      <c r="F12" s="20" t="s">
        <v>23</v>
      </c>
      <c r="G12" s="20" t="s">
        <v>23</v>
      </c>
      <c r="H12" s="19">
        <v>0</v>
      </c>
    </row>
    <row r="13" spans="2:8" ht="28.4" customHeight="1" x14ac:dyDescent="0.2">
      <c r="B13" s="15" t="s">
        <v>28</v>
      </c>
      <c r="C13" s="14">
        <v>105</v>
      </c>
      <c r="D13" s="20" t="s">
        <v>23</v>
      </c>
      <c r="E13" s="19">
        <v>0</v>
      </c>
      <c r="F13" s="20" t="s">
        <v>23</v>
      </c>
      <c r="G13" s="20" t="s">
        <v>23</v>
      </c>
      <c r="H13" s="19">
        <v>0</v>
      </c>
    </row>
    <row r="14" spans="2:8" ht="14.45" customHeight="1" x14ac:dyDescent="0.2">
      <c r="B14" s="15" t="s">
        <v>29</v>
      </c>
      <c r="C14" s="14">
        <v>106</v>
      </c>
      <c r="D14" s="19">
        <v>0</v>
      </c>
      <c r="E14" s="19">
        <v>0</v>
      </c>
      <c r="F14" s="19">
        <v>0</v>
      </c>
      <c r="G14" s="19">
        <v>0</v>
      </c>
      <c r="H14" s="19">
        <v>0</v>
      </c>
    </row>
    <row r="15" spans="2:8" ht="14.45" customHeight="1" x14ac:dyDescent="0.2">
      <c r="B15" s="15" t="s">
        <v>30</v>
      </c>
      <c r="C15" s="14">
        <f t="shared" ref="C15:C23" si="0">C14+1</f>
        <v>107</v>
      </c>
      <c r="D15" s="19">
        <v>0</v>
      </c>
      <c r="E15" s="19">
        <v>0</v>
      </c>
      <c r="F15" s="19">
        <v>0</v>
      </c>
      <c r="G15" s="19">
        <v>0</v>
      </c>
      <c r="H15" s="19">
        <v>0</v>
      </c>
    </row>
    <row r="16" spans="2:8" ht="14.45" customHeight="1" x14ac:dyDescent="0.2">
      <c r="B16" s="15" t="s">
        <v>31</v>
      </c>
      <c r="C16" s="14">
        <f t="shared" si="0"/>
        <v>108</v>
      </c>
      <c r="D16" s="19">
        <v>0</v>
      </c>
      <c r="E16" s="19">
        <v>0</v>
      </c>
      <c r="F16" s="19">
        <v>0</v>
      </c>
      <c r="G16" s="19">
        <v>0</v>
      </c>
      <c r="H16" s="19">
        <v>0</v>
      </c>
    </row>
    <row r="17" spans="2:64" ht="14.45" customHeight="1" x14ac:dyDescent="0.2">
      <c r="B17" s="15" t="s">
        <v>32</v>
      </c>
      <c r="C17" s="14">
        <f t="shared" si="0"/>
        <v>109</v>
      </c>
      <c r="D17" s="19">
        <v>0</v>
      </c>
      <c r="E17" s="19">
        <v>0</v>
      </c>
      <c r="F17" s="19">
        <v>0</v>
      </c>
      <c r="G17" s="19">
        <v>0</v>
      </c>
      <c r="H17" s="19">
        <v>0</v>
      </c>
    </row>
    <row r="18" spans="2:64" ht="14.45" customHeight="1" x14ac:dyDescent="0.2">
      <c r="B18" s="15" t="s">
        <v>33</v>
      </c>
      <c r="C18" s="14">
        <f t="shared" si="0"/>
        <v>110</v>
      </c>
      <c r="D18" s="19">
        <v>0</v>
      </c>
      <c r="E18" s="19">
        <v>0</v>
      </c>
      <c r="F18" s="19">
        <v>0</v>
      </c>
      <c r="G18" s="19">
        <v>0</v>
      </c>
      <c r="H18" s="19">
        <v>0</v>
      </c>
    </row>
    <row r="19" spans="2:64" ht="14.45" customHeight="1" x14ac:dyDescent="0.2">
      <c r="B19" s="15" t="s">
        <v>34</v>
      </c>
      <c r="C19" s="14">
        <f t="shared" si="0"/>
        <v>111</v>
      </c>
      <c r="D19" s="20" t="s">
        <v>23</v>
      </c>
      <c r="E19" s="20" t="s">
        <v>23</v>
      </c>
      <c r="F19" s="20" t="s">
        <v>23</v>
      </c>
      <c r="G19" s="20" t="s">
        <v>23</v>
      </c>
      <c r="H19" s="19">
        <v>0</v>
      </c>
    </row>
    <row r="20" spans="2:64" ht="14.45" customHeight="1" x14ac:dyDescent="0.2">
      <c r="B20" s="15" t="s">
        <v>35</v>
      </c>
      <c r="C20" s="14">
        <f t="shared" si="0"/>
        <v>112</v>
      </c>
      <c r="D20" s="20" t="s">
        <v>23</v>
      </c>
      <c r="E20" s="20" t="s">
        <v>23</v>
      </c>
      <c r="F20" s="20" t="s">
        <v>23</v>
      </c>
      <c r="G20" s="20" t="s">
        <v>23</v>
      </c>
      <c r="H20" s="20" t="s">
        <v>23</v>
      </c>
    </row>
    <row r="21" spans="2:64" ht="14.45" customHeight="1" x14ac:dyDescent="0.2">
      <c r="B21" s="15" t="s">
        <v>36</v>
      </c>
      <c r="C21" s="14">
        <f t="shared" si="0"/>
        <v>113</v>
      </c>
      <c r="D21" s="20" t="s">
        <v>23</v>
      </c>
      <c r="E21" s="20" t="s">
        <v>23</v>
      </c>
      <c r="F21" s="20" t="s">
        <v>23</v>
      </c>
      <c r="G21" s="20" t="s">
        <v>23</v>
      </c>
      <c r="H21" s="19">
        <v>0</v>
      </c>
    </row>
    <row r="22" spans="2:64" ht="14.45" customHeight="1" x14ac:dyDescent="0.2">
      <c r="B22" s="15" t="s">
        <v>37</v>
      </c>
      <c r="C22" s="14">
        <f t="shared" si="0"/>
        <v>114</v>
      </c>
      <c r="D22" s="20" t="s">
        <v>23</v>
      </c>
      <c r="E22" s="20" t="s">
        <v>23</v>
      </c>
      <c r="F22" s="20" t="s">
        <v>23</v>
      </c>
      <c r="G22" s="20" t="s">
        <v>23</v>
      </c>
      <c r="H22" s="19">
        <v>0</v>
      </c>
    </row>
    <row r="23" spans="2:64" ht="14.45" customHeight="1" x14ac:dyDescent="0.2">
      <c r="B23" s="15" t="s">
        <v>38</v>
      </c>
      <c r="C23" s="14">
        <f t="shared" si="0"/>
        <v>115</v>
      </c>
      <c r="D23" s="20" t="s">
        <v>23</v>
      </c>
      <c r="E23" s="20" t="s">
        <v>23</v>
      </c>
      <c r="F23" s="20" t="s">
        <v>23</v>
      </c>
      <c r="G23" s="20" t="s">
        <v>23</v>
      </c>
      <c r="H23" s="19">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2:64" ht="22.75" customHeight="1" x14ac:dyDescent="0.2">
      <c r="B24" s="99" t="s">
        <v>39</v>
      </c>
      <c r="C24" s="99"/>
      <c r="D24" s="99"/>
      <c r="E24" s="99"/>
      <c r="F24" s="99"/>
      <c r="G24" s="99"/>
      <c r="H24" s="99"/>
    </row>
    <row r="25" spans="2:64" ht="22.75" customHeight="1" x14ac:dyDescent="0.2">
      <c r="B25" s="99" t="s">
        <v>40</v>
      </c>
      <c r="C25" s="99"/>
      <c r="D25" s="99"/>
      <c r="E25" s="99"/>
      <c r="F25" s="99"/>
      <c r="G25" s="99"/>
      <c r="H25" s="99"/>
    </row>
    <row r="26" spans="2:64" ht="11.4" customHeight="1" x14ac:dyDescent="0.2">
      <c r="B26" s="96" t="s">
        <v>41</v>
      </c>
      <c r="C26" s="96"/>
      <c r="D26" s="96"/>
      <c r="E26" s="96"/>
      <c r="F26" s="96"/>
      <c r="G26" s="96"/>
      <c r="H26" s="96"/>
    </row>
    <row r="27" spans="2:64" ht="11.4" customHeight="1" x14ac:dyDescent="0.2">
      <c r="B27" s="96" t="s">
        <v>42</v>
      </c>
      <c r="C27" s="96"/>
      <c r="D27" s="96"/>
      <c r="E27" s="96"/>
      <c r="F27" s="96"/>
      <c r="G27" s="96"/>
      <c r="H27" s="96"/>
    </row>
    <row r="28" spans="2:64" ht="11.4" customHeight="1" x14ac:dyDescent="0.2">
      <c r="B28" s="96" t="s">
        <v>43</v>
      </c>
      <c r="C28" s="96"/>
      <c r="D28" s="96"/>
      <c r="E28" s="96"/>
      <c r="F28" s="96"/>
      <c r="G28" s="96"/>
      <c r="H28" s="96"/>
    </row>
  </sheetData>
  <mergeCells count="13">
    <mergeCell ref="B26:H26"/>
    <mergeCell ref="B27:H27"/>
    <mergeCell ref="B28:H28"/>
    <mergeCell ref="B6:C6"/>
    <mergeCell ref="B7:C7"/>
    <mergeCell ref="B9:H9"/>
    <mergeCell ref="B24:H24"/>
    <mergeCell ref="B25:H25"/>
    <mergeCell ref="B2:H2"/>
    <mergeCell ref="B3:H3"/>
    <mergeCell ref="B4:C5"/>
    <mergeCell ref="D4:E4"/>
    <mergeCell ref="F4:H4"/>
  </mergeCells>
  <conditionalFormatting sqref="D8:G8 D10:H11 D12 E13 H12:H13 D14:H18 H19 H21:H23">
    <cfRule type="cellIs" dxfId="12" priority="1" stopIfTrue="1" operator="greaterThan">
      <formula>0</formula>
    </cfRule>
  </conditionalFormatting>
  <dataValidations count="12">
    <dataValidation allowBlank="1" showInputMessage="1" showErrorMessage="1" promptTitle="Benzyny silnikowe stanowiące paliwo ciekłe" sqref="D5:D6"/>
    <dataValidation allowBlank="1" showInputMessage="1" showErrorMessage="1" promptTitle="Benzyny silnikowe stanowiące biopaliwo ciekłe" prompt="zawierają powyżej 10,0% objętościowo biokomponentów_x000a_lub powyżej 22,0% objętościowo eterów, _x000a_z wyłączeniem benzyn silnikowych zawierających _x000a_biowęglowodory ciekłe" sqref="F5:F6"/>
    <dataValidation allowBlank="1" showInputMessage="1" showErrorMessage="1" promptTitle="Olej napędowy stanowiący biopaliwo ciekłe" prompt="zawiera powyżej 7% objętościowo biokomponentów, _x000a_z wyłączeniem oleju napędowego zawierającego _x000a_biowęglowodory ciekłe" sqref="G5:G6"/>
    <dataValidation allowBlank="1" showInputMessage="1" showErrorMessage="1" promptTitle="Samoistne" prompt="Biokomponenty stanowiące samoistne paliwa" sqref="H5:H6"/>
    <dataValidation allowBlank="1" showInputMessage="1" showErrorMessage="1" promptTitle="Bioetanol" prompt="alkohol etylowy wytwarzany z biomasy, _x000a_w tym bioetanol zawarty w eterze etylo-tert-butylowym _x000a_lub eterze etylo-tert-amylowym"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2:B13"/>
    <dataValidation allowBlank="1" showInputMessage="1" showErrorMessage="1" promptTitle="Biometanol" prompt="alkohol metylowy wytwarzany z biomasy, _x000a_w tym biometanol zawarty w eterze metylo-tert-butylowym_x000a_lub eterze metylo-tert-amylowym" sqref="B15"/>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18"/>
    <dataValidation allowBlank="1" showInputMessage="1" showErrorMessage="1" promptTitle="Bio propan-butan" prompt="mieszanina skroplonych gazów węglowodorowych, _x000a_głównie propanu C3 i butanu C4, wytworzonych z biomasy" sqref="B19"/>
    <dataValidation allowBlank="1" showInputMessage="1" showErrorMessage="1" promptTitle="Bio propan" prompt="skroplony propan C3 wytworzony z biomasy _x000a_w procesie współuwodornienia" sqref="B20"/>
    <dataValidation allowBlank="1" showInputMessage="1" showErrorMessage="1" promptTitle="Olej napędowy stanowiący paliwo ciekłe" sqref="E5:E6"/>
    <dataValidation showErrorMessage="1" sqref="D7:H7"/>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showGridLines="0" showRowColHeaders="0" zoomScale="110" workbookViewId="0">
      <selection activeCell="D7" sqref="D7"/>
    </sheetView>
  </sheetViews>
  <sheetFormatPr defaultColWidth="0" defaultRowHeight="15.3" customHeight="1" zeroHeight="1" x14ac:dyDescent="0.2"/>
  <cols>
    <col min="1" max="1" width="3.625" bestFit="1" customWidth="1"/>
    <col min="2" max="2" width="31.625" style="8" bestFit="1" customWidth="1"/>
    <col min="3" max="3" width="4.75" style="9" bestFit="1" customWidth="1"/>
    <col min="4" max="7" width="23" style="1" bestFit="1" customWidth="1"/>
    <col min="8" max="8" width="3.625" style="1" bestFit="1" customWidth="1"/>
    <col min="9" max="63" width="5.75" style="1" hidden="1" bestFit="1" customWidth="1"/>
    <col min="64" max="1023" width="5.75" style="10" hidden="1" bestFit="1" customWidth="1"/>
    <col min="1024" max="1025" width="11.375" hidden="1" bestFit="1" customWidth="1"/>
    <col min="1026" max="1026" width="5.75" hidden="1" bestFit="1"/>
    <col min="1027" max="16384" width="5.75" hidden="1"/>
  </cols>
  <sheetData>
    <row r="1" spans="2:7" ht="12.25" customHeight="1" x14ac:dyDescent="0.2"/>
    <row r="2" spans="2:7" s="11" customFormat="1" ht="14.95" customHeight="1" x14ac:dyDescent="0.2">
      <c r="B2" s="93" t="s">
        <v>44</v>
      </c>
      <c r="C2" s="93"/>
      <c r="D2" s="93"/>
      <c r="E2" s="93"/>
      <c r="F2" s="93"/>
      <c r="G2" s="93"/>
    </row>
    <row r="3" spans="2:7" s="11" customFormat="1" ht="42.45" customHeight="1" x14ac:dyDescent="0.2">
      <c r="B3" s="93" t="s">
        <v>45</v>
      </c>
      <c r="C3" s="93"/>
      <c r="D3" s="93"/>
      <c r="E3" s="93"/>
      <c r="F3" s="93"/>
      <c r="G3" s="93"/>
    </row>
    <row r="4" spans="2:7" ht="28.4" customHeight="1" x14ac:dyDescent="0.2">
      <c r="B4" s="94"/>
      <c r="C4" s="94"/>
      <c r="D4" s="21" t="s">
        <v>46</v>
      </c>
      <c r="E4" s="21" t="s">
        <v>47</v>
      </c>
      <c r="F4" s="21" t="s">
        <v>48</v>
      </c>
      <c r="G4" s="21" t="s">
        <v>49</v>
      </c>
    </row>
    <row r="5" spans="2:7" ht="11.4" customHeight="1" x14ac:dyDescent="0.2">
      <c r="B5" s="97">
        <v>0</v>
      </c>
      <c r="C5" s="97"/>
      <c r="D5" s="22">
        <v>1</v>
      </c>
      <c r="E5" s="22">
        <v>2</v>
      </c>
      <c r="F5" s="22">
        <v>3</v>
      </c>
      <c r="G5" s="22">
        <v>4</v>
      </c>
    </row>
    <row r="6" spans="2:7" ht="14.45" customHeight="1" x14ac:dyDescent="0.2">
      <c r="B6" s="90" t="s">
        <v>20</v>
      </c>
      <c r="C6" s="90"/>
      <c r="D6" s="14" t="s">
        <v>21</v>
      </c>
      <c r="E6" s="14" t="s">
        <v>21</v>
      </c>
      <c r="F6" s="14" t="s">
        <v>21</v>
      </c>
      <c r="G6" s="14" t="s">
        <v>21</v>
      </c>
    </row>
    <row r="7" spans="2:7" ht="14.45" customHeight="1" x14ac:dyDescent="0.2">
      <c r="B7" s="15" t="s">
        <v>22</v>
      </c>
      <c r="C7" s="14">
        <v>201</v>
      </c>
      <c r="D7" s="16">
        <v>0</v>
      </c>
      <c r="E7" s="16">
        <v>0</v>
      </c>
      <c r="F7" s="16">
        <v>0</v>
      </c>
      <c r="G7" s="16">
        <v>0</v>
      </c>
    </row>
    <row r="8" spans="2:7" ht="14.45" customHeight="1" x14ac:dyDescent="0.2">
      <c r="B8" s="98" t="s">
        <v>24</v>
      </c>
      <c r="C8" s="98"/>
      <c r="D8" s="98"/>
      <c r="E8" s="98"/>
      <c r="F8" s="98"/>
      <c r="G8" s="98"/>
    </row>
    <row r="9" spans="2:7" ht="14.45" customHeight="1" x14ac:dyDescent="0.2">
      <c r="B9" s="15" t="s">
        <v>34</v>
      </c>
      <c r="C9" s="14">
        <v>202</v>
      </c>
      <c r="D9" s="19">
        <v>0</v>
      </c>
      <c r="E9" s="20" t="s">
        <v>23</v>
      </c>
      <c r="F9" s="20" t="s">
        <v>23</v>
      </c>
      <c r="G9" s="20" t="s">
        <v>23</v>
      </c>
    </row>
    <row r="10" spans="2:7" ht="14.45" customHeight="1" x14ac:dyDescent="0.2">
      <c r="B10" s="15" t="s">
        <v>35</v>
      </c>
      <c r="C10" s="14">
        <f t="shared" ref="C10:C22" si="0">C9+1</f>
        <v>203</v>
      </c>
      <c r="D10" s="19">
        <v>0</v>
      </c>
      <c r="E10" s="20" t="s">
        <v>23</v>
      </c>
      <c r="F10" s="20" t="s">
        <v>23</v>
      </c>
      <c r="G10" s="20" t="s">
        <v>23</v>
      </c>
    </row>
    <row r="11" spans="2:7" ht="14.45" customHeight="1" x14ac:dyDescent="0.2">
      <c r="B11" s="15" t="s">
        <v>37</v>
      </c>
      <c r="C11" s="14">
        <f t="shared" si="0"/>
        <v>204</v>
      </c>
      <c r="D11" s="20" t="s">
        <v>23</v>
      </c>
      <c r="E11" s="19">
        <v>0</v>
      </c>
      <c r="F11" s="20" t="s">
        <v>23</v>
      </c>
      <c r="G11" s="20" t="s">
        <v>23</v>
      </c>
    </row>
    <row r="12" spans="2:7" ht="14.45" customHeight="1" x14ac:dyDescent="0.2">
      <c r="B12" s="15" t="s">
        <v>36</v>
      </c>
      <c r="C12" s="14">
        <f t="shared" si="0"/>
        <v>205</v>
      </c>
      <c r="D12" s="20" t="s">
        <v>23</v>
      </c>
      <c r="E12" s="20" t="s">
        <v>23</v>
      </c>
      <c r="F12" s="19">
        <v>0</v>
      </c>
      <c r="G12" s="20" t="s">
        <v>23</v>
      </c>
    </row>
    <row r="13" spans="2:7" ht="14.45" customHeight="1" x14ac:dyDescent="0.2">
      <c r="B13" s="15" t="s">
        <v>26</v>
      </c>
      <c r="C13" s="14">
        <f t="shared" si="0"/>
        <v>206</v>
      </c>
      <c r="D13" s="20" t="s">
        <v>23</v>
      </c>
      <c r="E13" s="20" t="s">
        <v>23</v>
      </c>
      <c r="F13" s="20" t="s">
        <v>23</v>
      </c>
      <c r="G13" s="19">
        <v>0</v>
      </c>
    </row>
    <row r="14" spans="2:7" ht="14.45" customHeight="1" x14ac:dyDescent="0.2">
      <c r="B14" s="15" t="s">
        <v>29</v>
      </c>
      <c r="C14" s="14">
        <f t="shared" si="0"/>
        <v>207</v>
      </c>
      <c r="D14" s="20" t="s">
        <v>23</v>
      </c>
      <c r="E14" s="20" t="s">
        <v>23</v>
      </c>
      <c r="F14" s="20" t="s">
        <v>23</v>
      </c>
      <c r="G14" s="19">
        <v>0</v>
      </c>
    </row>
    <row r="15" spans="2:7" ht="28.4" customHeight="1" x14ac:dyDescent="0.2">
      <c r="B15" s="15" t="s">
        <v>28</v>
      </c>
      <c r="C15" s="14">
        <f t="shared" si="0"/>
        <v>208</v>
      </c>
      <c r="D15" s="20" t="s">
        <v>23</v>
      </c>
      <c r="E15" s="20" t="s">
        <v>23</v>
      </c>
      <c r="F15" s="20" t="s">
        <v>23</v>
      </c>
      <c r="G15" s="19">
        <v>0</v>
      </c>
    </row>
    <row r="16" spans="2:7" ht="28.4" customHeight="1" x14ac:dyDescent="0.2">
      <c r="B16" s="15" t="s">
        <v>27</v>
      </c>
      <c r="C16" s="14">
        <f t="shared" si="0"/>
        <v>209</v>
      </c>
      <c r="D16" s="20" t="s">
        <v>23</v>
      </c>
      <c r="E16" s="20" t="s">
        <v>23</v>
      </c>
      <c r="F16" s="20" t="s">
        <v>23</v>
      </c>
      <c r="G16" s="20" t="s">
        <v>23</v>
      </c>
    </row>
    <row r="17" spans="2:63" ht="14.45" customHeight="1" x14ac:dyDescent="0.2">
      <c r="B17" s="15" t="s">
        <v>25</v>
      </c>
      <c r="C17" s="14">
        <f t="shared" si="0"/>
        <v>210</v>
      </c>
      <c r="D17" s="20" t="s">
        <v>23</v>
      </c>
      <c r="E17" s="20" t="s">
        <v>23</v>
      </c>
      <c r="F17" s="20" t="s">
        <v>23</v>
      </c>
      <c r="G17" s="19">
        <v>0</v>
      </c>
    </row>
    <row r="18" spans="2:63" ht="14.45" customHeight="1" x14ac:dyDescent="0.2">
      <c r="B18" s="15" t="s">
        <v>30</v>
      </c>
      <c r="C18" s="14">
        <f t="shared" si="0"/>
        <v>211</v>
      </c>
      <c r="D18" s="20" t="s">
        <v>23</v>
      </c>
      <c r="E18" s="20" t="s">
        <v>23</v>
      </c>
      <c r="F18" s="20" t="s">
        <v>23</v>
      </c>
      <c r="G18" s="19">
        <v>0</v>
      </c>
    </row>
    <row r="19" spans="2:63" ht="14.45" customHeight="1" x14ac:dyDescent="0.2">
      <c r="B19" s="15" t="s">
        <v>31</v>
      </c>
      <c r="C19" s="14">
        <f t="shared" si="0"/>
        <v>212</v>
      </c>
      <c r="D19" s="20" t="s">
        <v>23</v>
      </c>
      <c r="E19" s="20" t="s">
        <v>23</v>
      </c>
      <c r="F19" s="20" t="s">
        <v>23</v>
      </c>
      <c r="G19" s="19">
        <v>0</v>
      </c>
    </row>
    <row r="20" spans="2:63" ht="14.45" customHeight="1" x14ac:dyDescent="0.2">
      <c r="B20" s="15" t="s">
        <v>32</v>
      </c>
      <c r="C20" s="14">
        <f t="shared" si="0"/>
        <v>213</v>
      </c>
      <c r="D20" s="20" t="s">
        <v>23</v>
      </c>
      <c r="E20" s="20" t="s">
        <v>23</v>
      </c>
      <c r="F20" s="20" t="s">
        <v>23</v>
      </c>
      <c r="G20" s="19">
        <v>0</v>
      </c>
    </row>
    <row r="21" spans="2:63" ht="14.45" customHeight="1" x14ac:dyDescent="0.2">
      <c r="B21" s="15" t="s">
        <v>33</v>
      </c>
      <c r="C21" s="14">
        <f t="shared" si="0"/>
        <v>214</v>
      </c>
      <c r="D21" s="20" t="s">
        <v>23</v>
      </c>
      <c r="E21" s="20" t="s">
        <v>23</v>
      </c>
      <c r="F21" s="20" t="s">
        <v>23</v>
      </c>
      <c r="G21" s="19">
        <v>0</v>
      </c>
    </row>
    <row r="22" spans="2:63" ht="14.45" customHeight="1" x14ac:dyDescent="0.2">
      <c r="B22" s="15" t="s">
        <v>38</v>
      </c>
      <c r="C22" s="14">
        <f t="shared" si="0"/>
        <v>215</v>
      </c>
      <c r="D22" s="20" t="s">
        <v>23</v>
      </c>
      <c r="E22" s="20" t="s">
        <v>23</v>
      </c>
      <c r="F22" s="20" t="s">
        <v>23</v>
      </c>
      <c r="G22" s="19">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2:63" ht="22.75" customHeight="1" x14ac:dyDescent="0.2">
      <c r="B23" s="99" t="s">
        <v>50</v>
      </c>
      <c r="C23" s="99"/>
      <c r="D23" s="99"/>
      <c r="E23" s="99"/>
      <c r="F23" s="99"/>
      <c r="G23" s="99"/>
    </row>
    <row r="24" spans="2:63" ht="11.4" customHeight="1" x14ac:dyDescent="0.2">
      <c r="B24" s="96" t="s">
        <v>51</v>
      </c>
      <c r="C24" s="96"/>
      <c r="D24" s="96"/>
      <c r="E24" s="96"/>
      <c r="F24" s="96"/>
      <c r="G24" s="96"/>
    </row>
    <row r="25" spans="2:63" ht="11.4" customHeight="1" x14ac:dyDescent="0.2">
      <c r="B25" s="96" t="s">
        <v>52</v>
      </c>
      <c r="C25" s="96"/>
      <c r="D25" s="96"/>
      <c r="E25" s="96"/>
      <c r="F25" s="96"/>
      <c r="G25" s="96"/>
    </row>
    <row r="26" spans="2:63" ht="23.95" customHeight="1" x14ac:dyDescent="0.2">
      <c r="B26" s="99" t="s">
        <v>53</v>
      </c>
      <c r="C26" s="99"/>
      <c r="D26" s="99"/>
      <c r="E26" s="99"/>
      <c r="F26" s="99"/>
      <c r="G26" s="99"/>
    </row>
    <row r="27" spans="2:63" ht="15.3" customHeight="1" x14ac:dyDescent="0.2">
      <c r="B27" s="23"/>
    </row>
  </sheetData>
  <mergeCells count="10">
    <mergeCell ref="B8:G8"/>
    <mergeCell ref="B23:G23"/>
    <mergeCell ref="B24:G24"/>
    <mergeCell ref="B25:G25"/>
    <mergeCell ref="B26:G26"/>
    <mergeCell ref="B2:G2"/>
    <mergeCell ref="B3:G3"/>
    <mergeCell ref="B4:C4"/>
    <mergeCell ref="B5:C5"/>
    <mergeCell ref="B6:C6"/>
  </mergeCells>
  <conditionalFormatting sqref="D7:G7 D9:D10 E11 F12 G13:G15 G17:G22">
    <cfRule type="cellIs" dxfId="11" priority="1" stopIfTrue="1" operator="greaterThan">
      <formula>0</formula>
    </cfRule>
  </conditionalFormatting>
  <dataValidations count="11">
    <dataValidation allowBlank="1" showInputMessage="1" showErrorMessage="1" promptTitle="Gaz skroplony (LPG)" prompt="mieszanina skroplonych gazów węglowodorowych, _x000a_głównie propanu C3 i butanu C4, stosowana w silnikach _x000a_przystosowanych do spalania tego paliwa, l_x000a_ub klasyfikowanych do kodów CN 27111297, 27111397 _x000a_oraz 27111900" sqref="D4:D5"/>
    <dataValidation allowBlank="1" showInputMessage="1" showErrorMessage="1" promptTitle="Sprężony gaz ziemny (CNG)" prompt="mieszanina sprężonych gazów węglowodorowych, _x000a_głównie metanu C1, stosowana w silnikach _x000a_przystosowanych do spalania tego paliwa, _x000a_oznaczony kodem CN 27112100" sqref="E4:E5"/>
    <dataValidation allowBlank="1" showInputMessage="1" showErrorMessage="1" promptTitle="Skroplony gaz ziemny (LNG) " prompt="mieszanina skroplonych gazów węglowodorowych, _x000a_głównie metanu C1, stosowana w silnikach przystosowanych_x000a_do spalania tego paliwa, oznaczony kodem CN 27111100" sqref="F4:F5"/>
    <dataValidation allowBlank="1" showInputMessage="1" showErrorMessage="1" promptTitle="Olej do silników statków żeglugi śródlądowej" prompt="paliwo żeglugowe stosowane w statkach _x000a_żeglugi śródlądowej, tj. statku, o którym mowa _x000a_w ustawie z dnia 21 grudnia 2000 r. o żegludze _x000a_śródlądowej, jeżeli nie znajduje się na wodach _x000a_morskich, z wyłączeniem rekreacyjnej jednostki _x000a_pływającej" sqref="G4:G5"/>
    <dataValidation allowBlank="1" showInputMessage="1" showErrorMessage="1" promptTitle="Bio propan-butan" prompt="mieszanina skroplonych gazów węglowodorowych, _x000a_głównie propanu C3 i butanu C4, wytworzonych z biomasy" sqref="B9"/>
    <dataValidation allowBlank="1" showInputMessage="1" showErrorMessage="1" promptTitle="Bio propan" prompt="skroplony propan C3 wytworzony z biomasy _x000a_w procesie współuwodornienia"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5:B16"/>
    <dataValidation allowBlank="1" showInputMessage="1" showErrorMessage="1" promptTitle="Bioetanol" prompt="alkohol etylowy wytwarzany z biomasy, _x000a_w tym bioetanol zawarty w eterze etylo-tert-butylowym _x000a_lub eterze etylo-tert-amylowym" sqref="B17"/>
    <dataValidation allowBlank="1" showInputMessage="1" showErrorMessage="1" promptTitle="Biometanol" prompt="alkohol metylowy wytwarzany z biomasy, _x000a_w tym biometanol zawarty w eterze metylo-tert-butylowym_x000a_lub eterze metylo-tert-amylowym" sqref="B18"/>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21"/>
    <dataValidation showErrorMessage="1" sqref="D6:G6"/>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zoomScale="110" zoomScaleNormal="110" workbookViewId="0">
      <selection activeCell="B7" sqref="B7"/>
    </sheetView>
  </sheetViews>
  <sheetFormatPr defaultColWidth="0" defaultRowHeight="15.3" customHeight="1" zeroHeight="1" x14ac:dyDescent="0.2"/>
  <cols>
    <col min="1" max="1" width="3.625" bestFit="1" customWidth="1"/>
    <col min="2" max="2" width="58.75" style="8" customWidth="1"/>
    <col min="3" max="3" width="5.375" style="8" bestFit="1" customWidth="1"/>
    <col min="4" max="4" width="15.125" style="1" bestFit="1" customWidth="1"/>
    <col min="5" max="5" width="30.625" style="1" bestFit="1" customWidth="1"/>
    <col min="6" max="6" width="14.375" style="1" bestFit="1" customWidth="1"/>
    <col min="7" max="7" width="10.625" style="1" bestFit="1" customWidth="1"/>
    <col min="8" max="8" width="7" style="1" bestFit="1" customWidth="1"/>
    <col min="9" max="9" width="18.375" style="1" bestFit="1" customWidth="1"/>
    <col min="10" max="10" width="22.375" style="1" bestFit="1" customWidth="1"/>
    <col min="11" max="11" width="29.75" style="1" bestFit="1" customWidth="1"/>
    <col min="12" max="12" width="19.375" style="1" bestFit="1" customWidth="1"/>
    <col min="13" max="13" width="33.375" style="1" bestFit="1" customWidth="1"/>
    <col min="14" max="14" width="3.625" style="1" bestFit="1" customWidth="1"/>
    <col min="15" max="61" width="7.125" style="1" hidden="1" bestFit="1" customWidth="1"/>
    <col min="62" max="1021" width="7.125" hidden="1" bestFit="1" customWidth="1"/>
    <col min="1022" max="1025" width="11.375" hidden="1" bestFit="1" customWidth="1"/>
    <col min="1026" max="1026" width="7.125" hidden="1" bestFit="1"/>
    <col min="1027" max="16384" width="7.125" hidden="1"/>
  </cols>
  <sheetData>
    <row r="1" spans="2:61" ht="12.9" x14ac:dyDescent="0.2"/>
    <row r="2" spans="2:61" s="11" customFormat="1" ht="14.95" customHeight="1" x14ac:dyDescent="0.2">
      <c r="B2" s="93" t="s">
        <v>54</v>
      </c>
      <c r="C2" s="93"/>
      <c r="D2" s="93"/>
      <c r="E2" s="93"/>
      <c r="F2" s="93"/>
      <c r="G2" s="93"/>
      <c r="H2" s="93" t="s">
        <v>55</v>
      </c>
      <c r="I2" s="93"/>
      <c r="J2" s="93"/>
      <c r="K2" s="93"/>
      <c r="L2" s="93"/>
      <c r="M2" s="93"/>
    </row>
    <row r="3" spans="2:61" s="24" customFormat="1" ht="56.9" customHeight="1" x14ac:dyDescent="0.2">
      <c r="B3" s="93" t="s">
        <v>56</v>
      </c>
      <c r="C3" s="93"/>
      <c r="D3" s="93"/>
      <c r="E3" s="93"/>
      <c r="F3" s="93"/>
      <c r="G3" s="93"/>
      <c r="H3" s="93" t="s">
        <v>56</v>
      </c>
      <c r="I3" s="93"/>
      <c r="J3" s="93"/>
      <c r="K3" s="93"/>
      <c r="L3" s="93"/>
      <c r="M3" s="93"/>
    </row>
    <row r="4" spans="2:61" ht="65.400000000000006" customHeight="1" x14ac:dyDescent="0.2">
      <c r="B4" s="100" t="s">
        <v>57</v>
      </c>
      <c r="C4" s="100"/>
      <c r="D4" s="14" t="s">
        <v>58</v>
      </c>
      <c r="E4" s="14" t="s">
        <v>59</v>
      </c>
      <c r="F4" s="100" t="s">
        <v>60</v>
      </c>
      <c r="G4" s="100"/>
      <c r="H4" s="100" t="s">
        <v>61</v>
      </c>
      <c r="I4" s="100"/>
      <c r="J4" s="14" t="s">
        <v>62</v>
      </c>
      <c r="K4" s="14" t="s">
        <v>63</v>
      </c>
      <c r="L4" s="14" t="s">
        <v>64</v>
      </c>
      <c r="M4" s="14" t="s">
        <v>65</v>
      </c>
      <c r="N4" s="25"/>
      <c r="O4" s="25"/>
    </row>
    <row r="5" spans="2:61" ht="14.95" customHeight="1" x14ac:dyDescent="0.2">
      <c r="B5" s="100">
        <v>0</v>
      </c>
      <c r="C5" s="100"/>
      <c r="D5" s="14">
        <v>1</v>
      </c>
      <c r="E5" s="14">
        <v>2</v>
      </c>
      <c r="F5" s="14">
        <v>3</v>
      </c>
      <c r="G5" s="14">
        <v>4</v>
      </c>
      <c r="H5" s="100">
        <v>5</v>
      </c>
      <c r="I5" s="100"/>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2:61" ht="59.95" customHeight="1" x14ac:dyDescent="0.2">
      <c r="B6" s="103" t="s">
        <v>66</v>
      </c>
      <c r="C6" s="103"/>
      <c r="D6" s="103"/>
      <c r="E6" s="103"/>
      <c r="F6" s="103"/>
      <c r="G6" s="103"/>
      <c r="H6" s="103" t="s">
        <v>66</v>
      </c>
      <c r="I6" s="103"/>
      <c r="J6" s="103"/>
      <c r="K6" s="103"/>
      <c r="L6" s="103"/>
      <c r="M6" s="103"/>
    </row>
    <row r="7" spans="2:61" ht="14.45" customHeight="1" x14ac:dyDescent="0.2">
      <c r="B7" s="27"/>
      <c r="C7" s="14" t="s">
        <v>67</v>
      </c>
      <c r="D7" s="28"/>
      <c r="E7" s="29" t="s">
        <v>68</v>
      </c>
      <c r="F7" s="19">
        <v>0</v>
      </c>
      <c r="G7" s="30" t="s">
        <v>111</v>
      </c>
      <c r="H7" s="14" t="s">
        <v>67</v>
      </c>
      <c r="I7" s="28"/>
      <c r="J7" s="31"/>
      <c r="K7" s="28" t="s">
        <v>68</v>
      </c>
      <c r="L7" s="31"/>
      <c r="M7" s="83" t="s">
        <v>68</v>
      </c>
    </row>
    <row r="8" spans="2:61" ht="14.45" customHeight="1" x14ac:dyDescent="0.2">
      <c r="B8" s="27"/>
      <c r="C8" s="14" t="s">
        <v>69</v>
      </c>
      <c r="D8" s="31"/>
      <c r="E8" s="29" t="s">
        <v>68</v>
      </c>
      <c r="F8" s="19">
        <v>0</v>
      </c>
      <c r="G8" s="30" t="s">
        <v>111</v>
      </c>
      <c r="H8" s="14" t="s">
        <v>69</v>
      </c>
      <c r="I8" s="28"/>
      <c r="J8" s="31"/>
      <c r="K8" s="28" t="s">
        <v>68</v>
      </c>
      <c r="L8" s="31"/>
      <c r="M8" s="83" t="s">
        <v>68</v>
      </c>
      <c r="O8" s="32"/>
    </row>
    <row r="9" spans="2:61" ht="14.45" customHeight="1" x14ac:dyDescent="0.2">
      <c r="B9" s="27"/>
      <c r="C9" s="14" t="s">
        <v>70</v>
      </c>
      <c r="D9" s="28"/>
      <c r="E9" s="29" t="s">
        <v>68</v>
      </c>
      <c r="F9" s="19">
        <v>0</v>
      </c>
      <c r="G9" s="30" t="s">
        <v>111</v>
      </c>
      <c r="H9" s="14" t="s">
        <v>70</v>
      </c>
      <c r="I9" s="28"/>
      <c r="J9" s="31"/>
      <c r="K9" s="28" t="s">
        <v>68</v>
      </c>
      <c r="L9" s="31"/>
      <c r="M9" s="83" t="s">
        <v>68</v>
      </c>
      <c r="O9" s="32"/>
      <c r="V9" s="33"/>
    </row>
    <row r="10" spans="2:61" ht="14.45" customHeight="1" x14ac:dyDescent="0.2">
      <c r="B10" s="27"/>
      <c r="C10" s="14" t="s">
        <v>71</v>
      </c>
      <c r="D10" s="28"/>
      <c r="E10" s="29" t="s">
        <v>68</v>
      </c>
      <c r="F10" s="19">
        <v>0</v>
      </c>
      <c r="G10" s="30" t="s">
        <v>111</v>
      </c>
      <c r="H10" s="14" t="s">
        <v>71</v>
      </c>
      <c r="I10" s="28"/>
      <c r="J10" s="31"/>
      <c r="K10" s="28" t="s">
        <v>68</v>
      </c>
      <c r="L10" s="31"/>
      <c r="M10" s="83" t="s">
        <v>68</v>
      </c>
      <c r="O10" s="32"/>
      <c r="V10" s="33"/>
    </row>
    <row r="11" spans="2:61" ht="14.45" customHeight="1" x14ac:dyDescent="0.2">
      <c r="B11" s="27"/>
      <c r="C11" s="14" t="s">
        <v>72</v>
      </c>
      <c r="D11" s="28"/>
      <c r="E11" s="29" t="s">
        <v>68</v>
      </c>
      <c r="F11" s="19">
        <v>0</v>
      </c>
      <c r="G11" s="30" t="s">
        <v>111</v>
      </c>
      <c r="H11" s="14" t="s">
        <v>72</v>
      </c>
      <c r="I11" s="28"/>
      <c r="J11" s="31"/>
      <c r="K11" s="28" t="s">
        <v>68</v>
      </c>
      <c r="L11" s="31"/>
      <c r="M11" s="83" t="s">
        <v>68</v>
      </c>
      <c r="O11" s="32"/>
      <c r="V11" s="33"/>
    </row>
    <row r="12" spans="2:61" ht="14.45" customHeight="1" x14ac:dyDescent="0.2">
      <c r="B12" s="27"/>
      <c r="C12" s="14" t="s">
        <v>73</v>
      </c>
      <c r="D12" s="28"/>
      <c r="E12" s="29" t="s">
        <v>68</v>
      </c>
      <c r="F12" s="19">
        <v>0</v>
      </c>
      <c r="G12" s="30" t="s">
        <v>111</v>
      </c>
      <c r="H12" s="14" t="s">
        <v>73</v>
      </c>
      <c r="I12" s="28"/>
      <c r="J12" s="31"/>
      <c r="K12" s="28" t="s">
        <v>68</v>
      </c>
      <c r="L12" s="31"/>
      <c r="M12" s="83" t="s">
        <v>68</v>
      </c>
      <c r="O12" s="32"/>
      <c r="V12" s="33"/>
    </row>
    <row r="13" spans="2:61" ht="14.45" customHeight="1" x14ac:dyDescent="0.2">
      <c r="B13" s="27"/>
      <c r="C13" s="14" t="s">
        <v>74</v>
      </c>
      <c r="D13" s="28"/>
      <c r="E13" s="29" t="s">
        <v>68</v>
      </c>
      <c r="F13" s="19">
        <v>0</v>
      </c>
      <c r="G13" s="30" t="s">
        <v>111</v>
      </c>
      <c r="H13" s="14" t="s">
        <v>74</v>
      </c>
      <c r="I13" s="28"/>
      <c r="J13" s="31"/>
      <c r="K13" s="28" t="s">
        <v>68</v>
      </c>
      <c r="L13" s="31"/>
      <c r="M13" s="83" t="s">
        <v>68</v>
      </c>
      <c r="O13" s="32"/>
      <c r="V13" s="33"/>
    </row>
    <row r="14" spans="2:61" ht="30.25" customHeight="1" x14ac:dyDescent="0.2">
      <c r="B14" s="103" t="s">
        <v>75</v>
      </c>
      <c r="C14" s="103"/>
      <c r="D14" s="103"/>
      <c r="E14" s="103"/>
      <c r="F14" s="103"/>
      <c r="G14" s="103"/>
      <c r="H14" s="103" t="s">
        <v>76</v>
      </c>
      <c r="I14" s="103"/>
      <c r="J14" s="103"/>
      <c r="K14" s="103"/>
      <c r="L14" s="103"/>
      <c r="M14" s="103"/>
      <c r="V14" s="33"/>
    </row>
    <row r="15" spans="2:61" ht="14.45" customHeight="1" x14ac:dyDescent="0.2">
      <c r="B15" s="27"/>
      <c r="C15" s="14" t="s">
        <v>77</v>
      </c>
      <c r="D15" s="28"/>
      <c r="E15" s="29" t="s">
        <v>68</v>
      </c>
      <c r="F15" s="19">
        <v>0</v>
      </c>
      <c r="G15" s="30" t="s">
        <v>111</v>
      </c>
      <c r="H15" s="14" t="s">
        <v>77</v>
      </c>
      <c r="I15" s="28"/>
      <c r="J15" s="28"/>
      <c r="K15" s="28" t="s">
        <v>68</v>
      </c>
      <c r="L15" s="31"/>
      <c r="M15" s="83" t="s">
        <v>68</v>
      </c>
      <c r="O15" s="32"/>
      <c r="V15" s="33"/>
    </row>
    <row r="16" spans="2:61" ht="14.45" customHeight="1" x14ac:dyDescent="0.2">
      <c r="B16" s="27"/>
      <c r="C16" s="14" t="s">
        <v>78</v>
      </c>
      <c r="D16" s="28"/>
      <c r="E16" s="29" t="s">
        <v>68</v>
      </c>
      <c r="F16" s="19">
        <v>0</v>
      </c>
      <c r="G16" s="30" t="s">
        <v>111</v>
      </c>
      <c r="H16" s="14" t="s">
        <v>78</v>
      </c>
      <c r="I16" s="28"/>
      <c r="J16" s="28"/>
      <c r="K16" s="28" t="s">
        <v>68</v>
      </c>
      <c r="L16" s="28"/>
      <c r="M16" s="83" t="s">
        <v>68</v>
      </c>
      <c r="O16" s="32"/>
      <c r="V16" s="33"/>
      <c r="W16" s="8"/>
    </row>
    <row r="17" spans="2:61" ht="14.45" customHeight="1" x14ac:dyDescent="0.2">
      <c r="B17" s="27"/>
      <c r="C17" s="14" t="s">
        <v>79</v>
      </c>
      <c r="D17" s="28"/>
      <c r="E17" s="29" t="s">
        <v>68</v>
      </c>
      <c r="F17" s="19">
        <v>0</v>
      </c>
      <c r="G17" s="30" t="s">
        <v>111</v>
      </c>
      <c r="H17" s="14" t="s">
        <v>79</v>
      </c>
      <c r="I17" s="28"/>
      <c r="J17" s="28"/>
      <c r="K17" s="28" t="s">
        <v>68</v>
      </c>
      <c r="L17" s="28"/>
      <c r="M17" s="83" t="s">
        <v>68</v>
      </c>
      <c r="O17" s="32"/>
      <c r="Q17" s="8"/>
      <c r="R17" s="8"/>
      <c r="S17" s="8"/>
      <c r="T17" s="8"/>
      <c r="U17" s="8"/>
      <c r="V17" s="33"/>
    </row>
    <row r="18" spans="2:61" ht="14.45" customHeight="1" x14ac:dyDescent="0.2">
      <c r="B18" s="27"/>
      <c r="C18" s="14" t="s">
        <v>80</v>
      </c>
      <c r="D18" s="28"/>
      <c r="E18" s="29" t="s">
        <v>68</v>
      </c>
      <c r="F18" s="19">
        <v>0</v>
      </c>
      <c r="G18" s="30" t="s">
        <v>111</v>
      </c>
      <c r="H18" s="14" t="s">
        <v>80</v>
      </c>
      <c r="I18" s="28"/>
      <c r="J18" s="28"/>
      <c r="K18" s="28" t="s">
        <v>68</v>
      </c>
      <c r="L18" s="28"/>
      <c r="M18" s="83" t="s">
        <v>68</v>
      </c>
      <c r="O18" s="32"/>
      <c r="V18" s="33"/>
    </row>
    <row r="19" spans="2:61" ht="14.45" customHeight="1" x14ac:dyDescent="0.2">
      <c r="B19" s="27"/>
      <c r="C19" s="14" t="s">
        <v>81</v>
      </c>
      <c r="D19" s="28"/>
      <c r="E19" s="29" t="s">
        <v>68</v>
      </c>
      <c r="F19" s="19">
        <v>0</v>
      </c>
      <c r="G19" s="30" t="s">
        <v>111</v>
      </c>
      <c r="H19" s="14" t="s">
        <v>81</v>
      </c>
      <c r="I19" s="28"/>
      <c r="J19" s="28"/>
      <c r="K19" s="28" t="s">
        <v>68</v>
      </c>
      <c r="L19" s="28"/>
      <c r="M19" s="83" t="s">
        <v>68</v>
      </c>
      <c r="O19" s="32"/>
      <c r="V19" s="33"/>
    </row>
    <row r="20" spans="2:61" ht="14.45" customHeight="1" x14ac:dyDescent="0.2">
      <c r="B20" s="27"/>
      <c r="C20" s="14" t="s">
        <v>82</v>
      </c>
      <c r="D20" s="28"/>
      <c r="E20" s="29" t="s">
        <v>68</v>
      </c>
      <c r="F20" s="19">
        <v>0</v>
      </c>
      <c r="G20" s="30" t="s">
        <v>111</v>
      </c>
      <c r="H20" s="14" t="s">
        <v>82</v>
      </c>
      <c r="I20" s="28"/>
      <c r="J20" s="28"/>
      <c r="K20" s="28" t="s">
        <v>68</v>
      </c>
      <c r="L20" s="28"/>
      <c r="M20" s="83" t="s">
        <v>68</v>
      </c>
      <c r="V20" s="33"/>
    </row>
    <row r="21" spans="2:61" ht="14.45" customHeight="1" x14ac:dyDescent="0.2">
      <c r="B21" s="27"/>
      <c r="C21" s="14" t="s">
        <v>83</v>
      </c>
      <c r="D21" s="28"/>
      <c r="E21" s="29" t="s">
        <v>68</v>
      </c>
      <c r="F21" s="19">
        <v>0</v>
      </c>
      <c r="G21" s="30" t="s">
        <v>111</v>
      </c>
      <c r="H21" s="14" t="s">
        <v>83</v>
      </c>
      <c r="I21" s="28"/>
      <c r="J21" s="28"/>
      <c r="K21" s="28" t="s">
        <v>68</v>
      </c>
      <c r="L21" s="28"/>
      <c r="M21" s="83" t="s">
        <v>68</v>
      </c>
      <c r="V21" s="33"/>
    </row>
    <row r="22" spans="2:61" ht="36.700000000000003" customHeight="1" x14ac:dyDescent="0.2">
      <c r="B22" s="101"/>
      <c r="C22" s="101"/>
      <c r="D22" s="101"/>
      <c r="E22" s="101"/>
      <c r="F22" s="101"/>
      <c r="G22" s="101"/>
      <c r="H22" s="102" t="s">
        <v>84</v>
      </c>
      <c r="I22" s="102"/>
      <c r="J22" s="102"/>
      <c r="K22" s="102"/>
      <c r="L22" s="102"/>
      <c r="M22" s="102"/>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2:61" ht="15.3" customHeight="1" x14ac:dyDescent="0.2">
      <c r="B23" s="36"/>
      <c r="C23" s="25"/>
      <c r="D23" s="26"/>
      <c r="E23" s="32"/>
      <c r="F23" s="37"/>
      <c r="G23" s="37"/>
      <c r="H23" s="37"/>
      <c r="I23" s="26"/>
      <c r="J23" s="26"/>
      <c r="K23" s="26"/>
      <c r="L23" s="26"/>
      <c r="M23" s="2"/>
      <c r="V23" s="33"/>
    </row>
    <row r="24" spans="2:61" ht="15.3"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2:61" ht="15.3" hidden="1" customHeight="1" x14ac:dyDescent="0.2">
      <c r="C25" s="25"/>
      <c r="E25" s="32"/>
      <c r="F25" s="37"/>
      <c r="G25" s="37"/>
      <c r="H25" s="37"/>
      <c r="K25" s="26"/>
      <c r="M25" s="2"/>
      <c r="V25" s="33"/>
    </row>
    <row r="26" spans="2:61" ht="15.3" hidden="1" customHeight="1" x14ac:dyDescent="0.2">
      <c r="B26" s="38"/>
      <c r="C26" s="25"/>
      <c r="F26" s="37"/>
      <c r="G26" s="37"/>
      <c r="H26" s="37"/>
      <c r="M26" s="8"/>
      <c r="V26" s="33"/>
    </row>
    <row r="27" spans="2:61" ht="15.3" hidden="1" customHeight="1" x14ac:dyDescent="0.2">
      <c r="B27" s="25"/>
      <c r="C27" s="25"/>
      <c r="D27" s="25"/>
      <c r="E27" s="25"/>
      <c r="F27" s="25"/>
      <c r="G27" s="25"/>
      <c r="H27" s="25"/>
      <c r="I27" s="25"/>
      <c r="J27" s="25"/>
      <c r="K27" s="25"/>
      <c r="L27" s="26"/>
      <c r="M27" s="25"/>
      <c r="V27" s="39"/>
    </row>
    <row r="28" spans="2:61" ht="15.3" hidden="1" customHeight="1" x14ac:dyDescent="0.2">
      <c r="B28" s="36"/>
      <c r="C28" s="25"/>
      <c r="D28" s="26"/>
      <c r="E28" s="32"/>
      <c r="F28" s="37"/>
      <c r="G28" s="37"/>
      <c r="H28" s="37"/>
      <c r="I28" s="26"/>
      <c r="J28" s="26"/>
      <c r="K28" s="26"/>
      <c r="L28" s="26"/>
      <c r="M28" s="2"/>
      <c r="V28" s="39"/>
    </row>
  </sheetData>
  <mergeCells count="15">
    <mergeCell ref="B22:G22"/>
    <mergeCell ref="H22:M22"/>
    <mergeCell ref="B5:C5"/>
    <mergeCell ref="H5:I5"/>
    <mergeCell ref="B6:G6"/>
    <mergeCell ref="H6:M6"/>
    <mergeCell ref="B14:G14"/>
    <mergeCell ref="H14:M14"/>
    <mergeCell ref="B2:G2"/>
    <mergeCell ref="H2:M2"/>
    <mergeCell ref="B3:G3"/>
    <mergeCell ref="H3:M3"/>
    <mergeCell ref="B4:C4"/>
    <mergeCell ref="F4:G4"/>
    <mergeCell ref="H4:I4"/>
  </mergeCells>
  <conditionalFormatting sqref="F7:F13">
    <cfRule type="cellIs" dxfId="10" priority="2" stopIfTrue="1" operator="greaterThan">
      <formula>0</formula>
    </cfRule>
  </conditionalFormatting>
  <conditionalFormatting sqref="F15:F21">
    <cfRule type="cellIs" dxfId="9"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zoomScale="110" zoomScaleNormal="110" workbookViewId="0">
      <selection activeCell="B7" sqref="B7"/>
    </sheetView>
  </sheetViews>
  <sheetFormatPr defaultColWidth="0" defaultRowHeight="15.3" customHeight="1" zeroHeight="1" x14ac:dyDescent="0.2"/>
  <cols>
    <col min="1" max="1" width="3.625" bestFit="1" customWidth="1"/>
    <col min="2" max="2" width="60" style="8" customWidth="1"/>
    <col min="3" max="3" width="5.375" style="8" bestFit="1" customWidth="1"/>
    <col min="4" max="4" width="15.125" style="1" bestFit="1" customWidth="1"/>
    <col min="5" max="5" width="30.625" style="1" bestFit="1" customWidth="1"/>
    <col min="6" max="6" width="14.375" style="1" bestFit="1" customWidth="1"/>
    <col min="7" max="7" width="10.625" style="1" bestFit="1" customWidth="1"/>
    <col min="8" max="8" width="7" style="1" bestFit="1" customWidth="1"/>
    <col min="9" max="9" width="18.375" style="1" bestFit="1" customWidth="1"/>
    <col min="10" max="10" width="22.375" style="1" bestFit="1" customWidth="1"/>
    <col min="11" max="11" width="29.75" style="1" bestFit="1" customWidth="1"/>
    <col min="12" max="12" width="19.375" style="1" bestFit="1" customWidth="1"/>
    <col min="13" max="13" width="33.375" style="1" bestFit="1" customWidth="1"/>
    <col min="14" max="14" width="3.625" style="1" bestFit="1" customWidth="1"/>
    <col min="15" max="65" width="7.125" style="1" hidden="1" bestFit="1" customWidth="1"/>
    <col min="66" max="1024" width="7.125" hidden="1" bestFit="1" customWidth="1"/>
    <col min="1025" max="1025" width="11.375" hidden="1" bestFit="1" customWidth="1"/>
    <col min="1026" max="1026" width="7.125" hidden="1" bestFit="1"/>
    <col min="1027" max="16384" width="7.125" hidden="1"/>
  </cols>
  <sheetData>
    <row r="1" spans="2:65" ht="12.9" x14ac:dyDescent="0.2"/>
    <row r="2" spans="2:65" s="11" customFormat="1" ht="14.95" customHeight="1" x14ac:dyDescent="0.2">
      <c r="B2" s="93" t="s">
        <v>85</v>
      </c>
      <c r="C2" s="93"/>
      <c r="D2" s="93"/>
      <c r="E2" s="93"/>
      <c r="F2" s="93"/>
      <c r="G2" s="93"/>
      <c r="H2" s="93" t="s">
        <v>86</v>
      </c>
      <c r="I2" s="93"/>
      <c r="J2" s="93"/>
      <c r="K2" s="93"/>
      <c r="L2" s="93"/>
      <c r="M2" s="93"/>
    </row>
    <row r="3" spans="2:65" s="24" customFormat="1" ht="56.9" customHeight="1" x14ac:dyDescent="0.2">
      <c r="B3" s="93" t="s">
        <v>56</v>
      </c>
      <c r="C3" s="93"/>
      <c r="D3" s="93"/>
      <c r="E3" s="93"/>
      <c r="F3" s="93"/>
      <c r="G3" s="93"/>
      <c r="H3" s="93" t="s">
        <v>56</v>
      </c>
      <c r="I3" s="93"/>
      <c r="J3" s="93"/>
      <c r="K3" s="93"/>
      <c r="L3" s="93"/>
      <c r="M3" s="93"/>
    </row>
    <row r="4" spans="2:65" ht="71.150000000000006" customHeight="1" x14ac:dyDescent="0.2">
      <c r="B4" s="100" t="s">
        <v>57</v>
      </c>
      <c r="C4" s="100"/>
      <c r="D4" s="14" t="s">
        <v>58</v>
      </c>
      <c r="E4" s="14" t="s">
        <v>59</v>
      </c>
      <c r="F4" s="100" t="s">
        <v>60</v>
      </c>
      <c r="G4" s="100"/>
      <c r="H4" s="100" t="s">
        <v>61</v>
      </c>
      <c r="I4" s="100"/>
      <c r="J4" s="14" t="s">
        <v>62</v>
      </c>
      <c r="K4" s="14" t="s">
        <v>63</v>
      </c>
      <c r="L4" s="14" t="s">
        <v>64</v>
      </c>
      <c r="M4" s="14" t="s">
        <v>65</v>
      </c>
      <c r="N4" s="25"/>
      <c r="O4" s="25"/>
    </row>
    <row r="5" spans="2:65" ht="14.95" customHeight="1" x14ac:dyDescent="0.2">
      <c r="B5" s="100">
        <v>0</v>
      </c>
      <c r="C5" s="100"/>
      <c r="D5" s="14">
        <v>1</v>
      </c>
      <c r="E5" s="14">
        <v>2</v>
      </c>
      <c r="F5" s="14">
        <v>3</v>
      </c>
      <c r="G5" s="14">
        <v>4</v>
      </c>
      <c r="H5" s="100">
        <v>5</v>
      </c>
      <c r="I5" s="100"/>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2:65" ht="28.4" customHeight="1" x14ac:dyDescent="0.2">
      <c r="B6" s="103" t="s">
        <v>87</v>
      </c>
      <c r="C6" s="103"/>
      <c r="D6" s="103"/>
      <c r="E6" s="103"/>
      <c r="F6" s="103"/>
      <c r="G6" s="103"/>
      <c r="H6" s="103" t="s">
        <v>87</v>
      </c>
      <c r="I6" s="103"/>
      <c r="J6" s="103"/>
      <c r="K6" s="103"/>
      <c r="L6" s="103"/>
      <c r="M6" s="103"/>
    </row>
    <row r="7" spans="2:65" ht="14.45" customHeight="1" x14ac:dyDescent="0.2">
      <c r="B7" s="27"/>
      <c r="C7" s="14" t="s">
        <v>88</v>
      </c>
      <c r="D7" s="28"/>
      <c r="E7" s="29" t="s">
        <v>68</v>
      </c>
      <c r="F7" s="19">
        <v>0</v>
      </c>
      <c r="G7" s="30" t="s">
        <v>111</v>
      </c>
      <c r="H7" s="14" t="s">
        <v>88</v>
      </c>
      <c r="I7" s="28"/>
      <c r="J7" s="31"/>
      <c r="K7" s="28" t="s">
        <v>68</v>
      </c>
      <c r="L7" s="31"/>
      <c r="M7" s="83" t="s">
        <v>68</v>
      </c>
    </row>
    <row r="8" spans="2:65" ht="14.45" customHeight="1" x14ac:dyDescent="0.2">
      <c r="B8" s="27"/>
      <c r="C8" s="14" t="s">
        <v>89</v>
      </c>
      <c r="D8" s="31"/>
      <c r="E8" s="29" t="s">
        <v>68</v>
      </c>
      <c r="F8" s="19">
        <v>0</v>
      </c>
      <c r="G8" s="30" t="s">
        <v>111</v>
      </c>
      <c r="H8" s="14" t="s">
        <v>89</v>
      </c>
      <c r="I8" s="28"/>
      <c r="J8" s="31"/>
      <c r="K8" s="28" t="s">
        <v>68</v>
      </c>
      <c r="L8" s="31"/>
      <c r="M8" s="83" t="s">
        <v>68</v>
      </c>
      <c r="O8" s="32"/>
    </row>
    <row r="9" spans="2:65" ht="14.45" customHeight="1" x14ac:dyDescent="0.2">
      <c r="B9" s="27"/>
      <c r="C9" s="14" t="s">
        <v>90</v>
      </c>
      <c r="D9" s="28"/>
      <c r="E9" s="29" t="s">
        <v>68</v>
      </c>
      <c r="F9" s="19">
        <v>0</v>
      </c>
      <c r="G9" s="30" t="s">
        <v>111</v>
      </c>
      <c r="H9" s="14" t="s">
        <v>90</v>
      </c>
      <c r="I9" s="28"/>
      <c r="J9" s="31"/>
      <c r="K9" s="28" t="s">
        <v>68</v>
      </c>
      <c r="L9" s="31"/>
      <c r="M9" s="83" t="s">
        <v>68</v>
      </c>
      <c r="O9" s="32"/>
      <c r="V9" s="33"/>
    </row>
    <row r="10" spans="2:65" ht="14.45" customHeight="1" x14ac:dyDescent="0.2">
      <c r="B10" s="27"/>
      <c r="C10" s="14" t="s">
        <v>91</v>
      </c>
      <c r="D10" s="28"/>
      <c r="E10" s="29" t="s">
        <v>68</v>
      </c>
      <c r="F10" s="19">
        <v>0</v>
      </c>
      <c r="G10" s="30" t="s">
        <v>111</v>
      </c>
      <c r="H10" s="14" t="s">
        <v>91</v>
      </c>
      <c r="I10" s="28"/>
      <c r="J10" s="31"/>
      <c r="K10" s="28" t="s">
        <v>68</v>
      </c>
      <c r="L10" s="31"/>
      <c r="M10" s="83" t="s">
        <v>68</v>
      </c>
      <c r="O10" s="32"/>
      <c r="V10" s="33"/>
    </row>
    <row r="11" spans="2:65" ht="14.45" customHeight="1" x14ac:dyDescent="0.2">
      <c r="B11" s="27"/>
      <c r="C11" s="14" t="s">
        <v>92</v>
      </c>
      <c r="D11" s="28"/>
      <c r="E11" s="29" t="s">
        <v>68</v>
      </c>
      <c r="F11" s="19">
        <v>0</v>
      </c>
      <c r="G11" s="30" t="s">
        <v>111</v>
      </c>
      <c r="H11" s="14" t="s">
        <v>92</v>
      </c>
      <c r="I11" s="28"/>
      <c r="J11" s="31"/>
      <c r="K11" s="28" t="s">
        <v>68</v>
      </c>
      <c r="L11" s="31"/>
      <c r="M11" s="83" t="s">
        <v>68</v>
      </c>
      <c r="O11" s="32"/>
      <c r="V11" s="33"/>
    </row>
    <row r="12" spans="2:65" ht="14.45" customHeight="1" x14ac:dyDescent="0.2">
      <c r="B12" s="27"/>
      <c r="C12" s="14" t="s">
        <v>93</v>
      </c>
      <c r="D12" s="28"/>
      <c r="E12" s="29" t="s">
        <v>68</v>
      </c>
      <c r="F12" s="19">
        <v>0</v>
      </c>
      <c r="G12" s="30" t="s">
        <v>111</v>
      </c>
      <c r="H12" s="14" t="s">
        <v>93</v>
      </c>
      <c r="I12" s="28"/>
      <c r="J12" s="31"/>
      <c r="K12" s="28" t="s">
        <v>68</v>
      </c>
      <c r="L12" s="31"/>
      <c r="M12" s="83" t="s">
        <v>68</v>
      </c>
      <c r="O12" s="32"/>
      <c r="V12" s="33"/>
    </row>
    <row r="13" spans="2:65" ht="14.45" customHeight="1" x14ac:dyDescent="0.2">
      <c r="B13" s="27"/>
      <c r="C13" s="14" t="s">
        <v>94</v>
      </c>
      <c r="D13" s="28"/>
      <c r="E13" s="29" t="s">
        <v>68</v>
      </c>
      <c r="F13" s="19">
        <v>0</v>
      </c>
      <c r="G13" s="30" t="s">
        <v>111</v>
      </c>
      <c r="H13" s="14" t="s">
        <v>94</v>
      </c>
      <c r="I13" s="28"/>
      <c r="J13" s="31"/>
      <c r="K13" s="28" t="s">
        <v>68</v>
      </c>
      <c r="L13" s="31"/>
      <c r="M13" s="83" t="s">
        <v>68</v>
      </c>
      <c r="O13" s="32"/>
      <c r="V13" s="33"/>
    </row>
    <row r="14" spans="2:65" ht="14.45" customHeight="1" x14ac:dyDescent="0.2">
      <c r="B14" s="103" t="s">
        <v>95</v>
      </c>
      <c r="C14" s="103"/>
      <c r="D14" s="103"/>
      <c r="E14" s="103"/>
      <c r="F14" s="103"/>
      <c r="G14" s="103"/>
      <c r="H14" s="103" t="s">
        <v>95</v>
      </c>
      <c r="I14" s="103"/>
      <c r="J14" s="103"/>
      <c r="K14" s="103"/>
      <c r="L14" s="103"/>
      <c r="M14" s="103"/>
      <c r="V14" s="33"/>
    </row>
    <row r="15" spans="2:65" ht="14.45" customHeight="1" x14ac:dyDescent="0.2">
      <c r="B15" s="27"/>
      <c r="C15" s="14" t="s">
        <v>96</v>
      </c>
      <c r="D15" s="28"/>
      <c r="E15" s="29" t="s">
        <v>68</v>
      </c>
      <c r="F15" s="19">
        <v>0</v>
      </c>
      <c r="G15" s="30" t="s">
        <v>111</v>
      </c>
      <c r="H15" s="14" t="s">
        <v>96</v>
      </c>
      <c r="I15" s="28"/>
      <c r="J15" s="28"/>
      <c r="K15" s="28" t="s">
        <v>68</v>
      </c>
      <c r="L15" s="31"/>
      <c r="M15" s="83" t="s">
        <v>68</v>
      </c>
      <c r="O15" s="32"/>
      <c r="V15" s="33"/>
    </row>
    <row r="16" spans="2:65" ht="14.45" customHeight="1" x14ac:dyDescent="0.2">
      <c r="B16" s="27"/>
      <c r="C16" s="14" t="s">
        <v>98</v>
      </c>
      <c r="D16" s="28"/>
      <c r="E16" s="29" t="s">
        <v>68</v>
      </c>
      <c r="F16" s="19">
        <v>0</v>
      </c>
      <c r="G16" s="30" t="s">
        <v>111</v>
      </c>
      <c r="H16" s="14" t="s">
        <v>98</v>
      </c>
      <c r="I16" s="28"/>
      <c r="J16" s="28"/>
      <c r="K16" s="28" t="s">
        <v>68</v>
      </c>
      <c r="L16" s="28"/>
      <c r="M16" s="83" t="s">
        <v>68</v>
      </c>
      <c r="O16" s="32"/>
      <c r="V16" s="33"/>
      <c r="W16" s="8"/>
    </row>
    <row r="17" spans="2:65" ht="14.45" customHeight="1" x14ac:dyDescent="0.2">
      <c r="B17" s="27"/>
      <c r="C17" s="14" t="s">
        <v>99</v>
      </c>
      <c r="D17" s="28"/>
      <c r="E17" s="29" t="s">
        <v>68</v>
      </c>
      <c r="F17" s="19">
        <v>0</v>
      </c>
      <c r="G17" s="30" t="s">
        <v>111</v>
      </c>
      <c r="H17" s="14" t="s">
        <v>99</v>
      </c>
      <c r="I17" s="28"/>
      <c r="J17" s="28"/>
      <c r="K17" s="28" t="s">
        <v>68</v>
      </c>
      <c r="L17" s="28"/>
      <c r="M17" s="83" t="s">
        <v>68</v>
      </c>
      <c r="O17" s="32"/>
      <c r="Q17" s="8"/>
      <c r="R17" s="8"/>
      <c r="S17" s="8"/>
      <c r="T17" s="8"/>
      <c r="U17" s="8"/>
      <c r="V17" s="33"/>
    </row>
    <row r="18" spans="2:65" ht="14.45" customHeight="1" x14ac:dyDescent="0.2">
      <c r="B18" s="27"/>
      <c r="C18" s="14" t="s">
        <v>100</v>
      </c>
      <c r="D18" s="28"/>
      <c r="E18" s="29" t="s">
        <v>68</v>
      </c>
      <c r="F18" s="19">
        <v>0</v>
      </c>
      <c r="G18" s="30" t="s">
        <v>111</v>
      </c>
      <c r="H18" s="14" t="s">
        <v>100</v>
      </c>
      <c r="I18" s="28"/>
      <c r="J18" s="28"/>
      <c r="K18" s="28" t="s">
        <v>68</v>
      </c>
      <c r="L18" s="28"/>
      <c r="M18" s="83" t="s">
        <v>68</v>
      </c>
      <c r="O18" s="32"/>
      <c r="V18" s="33"/>
    </row>
    <row r="19" spans="2:65" ht="14.45" customHeight="1" x14ac:dyDescent="0.2">
      <c r="B19" s="27"/>
      <c r="C19" s="14" t="s">
        <v>101</v>
      </c>
      <c r="D19" s="28"/>
      <c r="E19" s="29" t="s">
        <v>68</v>
      </c>
      <c r="F19" s="19">
        <v>0</v>
      </c>
      <c r="G19" s="30" t="s">
        <v>111</v>
      </c>
      <c r="H19" s="14" t="s">
        <v>101</v>
      </c>
      <c r="I19" s="28"/>
      <c r="J19" s="28"/>
      <c r="K19" s="28" t="s">
        <v>68</v>
      </c>
      <c r="L19" s="28"/>
      <c r="M19" s="83" t="s">
        <v>68</v>
      </c>
      <c r="O19" s="32"/>
      <c r="V19" s="33"/>
    </row>
    <row r="20" spans="2:65" ht="14.45" customHeight="1" x14ac:dyDescent="0.2">
      <c r="B20" s="27"/>
      <c r="C20" s="14" t="s">
        <v>102</v>
      </c>
      <c r="D20" s="28"/>
      <c r="E20" s="29" t="s">
        <v>68</v>
      </c>
      <c r="F20" s="19">
        <v>0</v>
      </c>
      <c r="G20" s="30" t="s">
        <v>111</v>
      </c>
      <c r="H20" s="14" t="s">
        <v>102</v>
      </c>
      <c r="I20" s="28"/>
      <c r="J20" s="28"/>
      <c r="K20" s="28" t="s">
        <v>68</v>
      </c>
      <c r="L20" s="28"/>
      <c r="M20" s="83" t="s">
        <v>68</v>
      </c>
      <c r="V20" s="33"/>
    </row>
    <row r="21" spans="2:65" ht="14.45" customHeight="1" x14ac:dyDescent="0.2">
      <c r="B21" s="27"/>
      <c r="C21" s="14" t="s">
        <v>103</v>
      </c>
      <c r="D21" s="28"/>
      <c r="E21" s="29" t="s">
        <v>68</v>
      </c>
      <c r="F21" s="19">
        <v>0</v>
      </c>
      <c r="G21" s="30" t="s">
        <v>111</v>
      </c>
      <c r="H21" s="14" t="s">
        <v>103</v>
      </c>
      <c r="I21" s="28"/>
      <c r="J21" s="28"/>
      <c r="K21" s="28" t="s">
        <v>68</v>
      </c>
      <c r="L21" s="28"/>
      <c r="M21" s="83" t="s">
        <v>68</v>
      </c>
      <c r="V21" s="33"/>
    </row>
    <row r="22" spans="2:65" ht="36.700000000000003" customHeight="1" x14ac:dyDescent="0.2">
      <c r="B22" s="101"/>
      <c r="C22" s="101"/>
      <c r="D22" s="101"/>
      <c r="E22" s="101"/>
      <c r="F22" s="101"/>
      <c r="G22" s="101"/>
      <c r="H22" s="102" t="s">
        <v>84</v>
      </c>
      <c r="I22" s="102"/>
      <c r="J22" s="102"/>
      <c r="K22" s="102"/>
      <c r="L22" s="102"/>
      <c r="M22" s="102"/>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row>
    <row r="23" spans="2:65" ht="15.3" customHeight="1" x14ac:dyDescent="0.2">
      <c r="B23" s="36"/>
      <c r="C23" s="25"/>
      <c r="D23" s="26"/>
      <c r="E23" s="32"/>
      <c r="F23" s="37"/>
      <c r="G23" s="37"/>
      <c r="H23" s="37"/>
      <c r="I23" s="26"/>
      <c r="J23" s="26"/>
      <c r="K23" s="26"/>
      <c r="L23" s="26"/>
      <c r="M23" s="2"/>
      <c r="V23" s="33"/>
    </row>
    <row r="24" spans="2:65" ht="15.3"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row>
    <row r="25" spans="2:65" ht="15.3" hidden="1" customHeight="1" x14ac:dyDescent="0.2">
      <c r="C25" s="25"/>
      <c r="E25" s="32"/>
      <c r="F25" s="37"/>
      <c r="G25" s="37"/>
      <c r="H25" s="37"/>
      <c r="K25" s="26"/>
      <c r="M25" s="2"/>
      <c r="V25" s="33"/>
    </row>
    <row r="26" spans="2:65" ht="15.3" hidden="1" customHeight="1" x14ac:dyDescent="0.2">
      <c r="B26" s="38"/>
      <c r="C26" s="25"/>
      <c r="F26" s="37"/>
      <c r="G26" s="37"/>
      <c r="H26" s="37"/>
      <c r="M26" s="8"/>
      <c r="V26" s="33"/>
    </row>
    <row r="27" spans="2:65" ht="15.3" hidden="1" customHeight="1" x14ac:dyDescent="0.2">
      <c r="B27" s="25"/>
      <c r="C27" s="25"/>
      <c r="D27" s="25"/>
      <c r="E27" s="25"/>
      <c r="F27" s="25"/>
      <c r="G27" s="25"/>
      <c r="H27" s="25"/>
      <c r="I27" s="25"/>
      <c r="J27" s="25"/>
      <c r="K27" s="25"/>
      <c r="L27" s="26"/>
      <c r="M27" s="25"/>
      <c r="V27" s="39"/>
    </row>
    <row r="28" spans="2:65" ht="15.3" hidden="1" customHeight="1" x14ac:dyDescent="0.2">
      <c r="B28" s="36"/>
      <c r="C28" s="25"/>
      <c r="D28" s="26"/>
      <c r="E28" s="32"/>
      <c r="F28" s="37"/>
      <c r="G28" s="37"/>
      <c r="H28" s="37"/>
      <c r="I28" s="26"/>
      <c r="J28" s="26"/>
      <c r="K28" s="26"/>
      <c r="L28" s="26"/>
      <c r="M28" s="2"/>
      <c r="V28" s="39"/>
    </row>
  </sheetData>
  <mergeCells count="15">
    <mergeCell ref="B22:G22"/>
    <mergeCell ref="H22:M22"/>
    <mergeCell ref="B5:C5"/>
    <mergeCell ref="H5:I5"/>
    <mergeCell ref="B6:G6"/>
    <mergeCell ref="H6:M6"/>
    <mergeCell ref="B14:G14"/>
    <mergeCell ref="H14:M14"/>
    <mergeCell ref="B2:G2"/>
    <mergeCell ref="H2:M2"/>
    <mergeCell ref="B3:G3"/>
    <mergeCell ref="H3:M3"/>
    <mergeCell ref="B4:C4"/>
    <mergeCell ref="F4:G4"/>
    <mergeCell ref="H4:I4"/>
  </mergeCells>
  <conditionalFormatting sqref="F7:F13 F15:F21">
    <cfRule type="cellIs" dxfId="8" priority="3" stopIfTrue="1" operator="greaterThan">
      <formula>0</formula>
    </cfRule>
  </conditionalFormatting>
  <conditionalFormatting sqref="F7:F13 F15:F21">
    <cfRule type="cellIs" dxfId="7" priority="2" stopIfTrue="1" operator="greaterThan">
      <formula>5</formula>
    </cfRule>
  </conditionalFormatting>
  <conditionalFormatting sqref="F7:F13 F15:F21">
    <cfRule type="cellIs" dxfId="6"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showGridLines="0" showRowColHeaders="0" topLeftCell="A10" zoomScale="110" workbookViewId="0">
      <selection activeCell="F7" sqref="F7"/>
    </sheetView>
  </sheetViews>
  <sheetFormatPr defaultColWidth="0" defaultRowHeight="15.3" customHeight="1" zeroHeight="1" x14ac:dyDescent="0.2"/>
  <cols>
    <col min="1" max="1" width="3.625" bestFit="1" customWidth="1"/>
    <col min="2" max="2" width="32.25" style="1" bestFit="1" customWidth="1"/>
    <col min="3" max="3" width="5.625" style="1" bestFit="1" customWidth="1"/>
    <col min="4" max="4" width="14.125" style="1" bestFit="1" customWidth="1"/>
    <col min="5" max="5" width="7.625" style="1" bestFit="1" customWidth="1"/>
    <col min="6" max="6" width="14.125" style="1" bestFit="1" customWidth="1"/>
    <col min="7" max="8" width="7.625" style="40" bestFit="1" customWidth="1"/>
    <col min="9" max="9" width="15.25" style="1" bestFit="1" customWidth="1"/>
    <col min="10" max="10" width="3.625" bestFit="1" customWidth="1"/>
    <col min="11" max="64" width="5.75" hidden="1" bestFit="1" customWidth="1"/>
    <col min="65" max="65" width="11.375" hidden="1" bestFit="1"/>
    <col min="66" max="16384" width="11.375" hidden="1"/>
  </cols>
  <sheetData>
    <row r="1" spans="2:9" ht="12.9" x14ac:dyDescent="0.2"/>
    <row r="2" spans="2:9" ht="14.95" customHeight="1" x14ac:dyDescent="0.2">
      <c r="B2" s="93" t="s">
        <v>104</v>
      </c>
      <c r="C2" s="93"/>
      <c r="D2" s="93"/>
      <c r="E2" s="93"/>
      <c r="F2" s="93"/>
      <c r="G2" s="93"/>
      <c r="H2" s="93"/>
      <c r="I2" s="93"/>
    </row>
    <row r="3" spans="2:9" ht="14.95" customHeight="1" x14ac:dyDescent="0.2">
      <c r="B3" s="93" t="s">
        <v>105</v>
      </c>
      <c r="C3" s="93"/>
      <c r="D3" s="93"/>
      <c r="E3" s="93"/>
      <c r="F3" s="93"/>
      <c r="G3" s="93"/>
      <c r="H3" s="93"/>
      <c r="I3" s="93"/>
    </row>
    <row r="4" spans="2:9" ht="14.95" customHeight="1" x14ac:dyDescent="0.2">
      <c r="B4" s="104" t="s">
        <v>106</v>
      </c>
      <c r="C4" s="104"/>
      <c r="D4" s="104"/>
      <c r="E4" s="104"/>
      <c r="F4" s="104"/>
      <c r="G4" s="104"/>
      <c r="H4" s="104"/>
      <c r="I4" s="104"/>
    </row>
    <row r="5" spans="2:9" ht="14.45" customHeight="1" x14ac:dyDescent="0.2">
      <c r="B5" s="94"/>
      <c r="C5" s="94"/>
      <c r="D5" s="100" t="s">
        <v>60</v>
      </c>
      <c r="E5" s="100"/>
      <c r="F5" s="100"/>
      <c r="G5" s="100" t="s">
        <v>107</v>
      </c>
      <c r="H5" s="100"/>
      <c r="I5" s="100" t="s">
        <v>108</v>
      </c>
    </row>
    <row r="6" spans="2:9" ht="59.95" customHeight="1" x14ac:dyDescent="0.2">
      <c r="B6" s="94"/>
      <c r="C6" s="94"/>
      <c r="D6" s="100" t="s">
        <v>109</v>
      </c>
      <c r="E6" s="100"/>
      <c r="F6" s="14" t="s">
        <v>110</v>
      </c>
      <c r="G6" s="100"/>
      <c r="H6" s="100"/>
      <c r="I6" s="100"/>
    </row>
    <row r="7" spans="2:9" ht="14.45" customHeight="1" x14ac:dyDescent="0.2">
      <c r="B7" s="7" t="s">
        <v>25</v>
      </c>
      <c r="C7" s="14">
        <v>401</v>
      </c>
      <c r="D7" s="20">
        <f>SUMIF(Dział_3A!$E$7:$E$13,$B7,Dział_3A!$F$7:$F$13)+SUMIF(Dział_3A!$E$15:$E$21,$B7,Dział_3A!$F$15:$F$21)+SUMIF(Dział_3B!$E$7:$E$13,$B7,Dział_3B!$F$7:$F$13)+SUMIF(Dział_3B!$E$15:$E$21,$B7,Dział_3B!$F$15:$F$21)</f>
        <v>0</v>
      </c>
      <c r="E7" s="30" t="s">
        <v>111</v>
      </c>
      <c r="F7" s="41">
        <v>0</v>
      </c>
      <c r="G7" s="42">
        <f>Listy!E3</f>
        <v>27</v>
      </c>
      <c r="H7" s="42" t="s">
        <v>112</v>
      </c>
      <c r="I7" s="43">
        <f t="shared" ref="I7:I20" si="0">((D7-F7)*G7*1000)+(F7*2*G7*1000)</f>
        <v>0</v>
      </c>
    </row>
    <row r="8" spans="2:9" ht="14.45" customHeight="1" x14ac:dyDescent="0.2">
      <c r="B8" s="7" t="s">
        <v>26</v>
      </c>
      <c r="C8" s="14">
        <f t="shared" ref="C8:C21" si="1">C7+1</f>
        <v>402</v>
      </c>
      <c r="D8" s="20">
        <f>SUMIF(Dział_3A!$E$7:$E$13,B8,Dział_3A!$F$7:$F$13)+SUMIF(Dział_3A!$E$15:$E$21,B8,Dział_3A!$F$15:$F$21)+SUMIF(Dział_3B!$E$7:$E$13,B8,Dział_3B!$F$7:$F$13)+SUMIF(Dział_3B!$E$15:$E$21,B8,Dział_3B!$F$15:$F$21)</f>
        <v>0</v>
      </c>
      <c r="E8" s="30" t="s">
        <v>111</v>
      </c>
      <c r="F8" s="16">
        <v>0</v>
      </c>
      <c r="G8" s="42">
        <f>Listy!E4</f>
        <v>37</v>
      </c>
      <c r="H8" s="42" t="s">
        <v>112</v>
      </c>
      <c r="I8" s="43">
        <f t="shared" si="0"/>
        <v>0</v>
      </c>
    </row>
    <row r="9" spans="2:9" ht="14.45" customHeight="1" x14ac:dyDescent="0.2">
      <c r="B9" s="7" t="s">
        <v>113</v>
      </c>
      <c r="C9" s="14">
        <f t="shared" si="1"/>
        <v>403</v>
      </c>
      <c r="D9" s="20">
        <f>SUMIF(Dział_3A!$E$7:$E$13,B9,Dział_3A!$F$7:$F$13)+SUMIF(Dział_3A!$E$15:$E$21,B9,Dział_3A!$F$15:$F$21)+SUMIF(Dział_3B!$E$7:$E$13,B9,Dział_3B!$F$7:$F$13)+SUMIF(Dział_3B!$E$15:$E$21,B9,Dział_3B!$F$15:$F$21)</f>
        <v>0</v>
      </c>
      <c r="E9" s="30" t="s">
        <v>111</v>
      </c>
      <c r="F9" s="16">
        <v>0</v>
      </c>
      <c r="G9" s="42">
        <f>Listy!E5</f>
        <v>43</v>
      </c>
      <c r="H9" s="42" t="s">
        <v>112</v>
      </c>
      <c r="I9" s="43">
        <f t="shared" si="0"/>
        <v>0</v>
      </c>
    </row>
    <row r="10" spans="2:9" ht="14.45" customHeight="1" x14ac:dyDescent="0.2">
      <c r="B10" s="7" t="s">
        <v>114</v>
      </c>
      <c r="C10" s="14">
        <f t="shared" si="1"/>
        <v>404</v>
      </c>
      <c r="D10" s="20">
        <f>SUMIF(Dział_3A!$E$7:$E$13,B10,Dział_3A!$F$7:$F$13)+SUMIF(Dział_3A!$E$15:$E$21,B10,Dział_3A!$F$15:$F$21)+SUMIF(Dział_3B!$E$7:$E$13,B10,Dział_3B!$F$7:$F$13)+SUMIF(Dział_3B!$E$15:$E$21,B10,Dział_3B!$F$15:$F$21)</f>
        <v>0</v>
      </c>
      <c r="E10" s="30" t="s">
        <v>111</v>
      </c>
      <c r="F10" s="16">
        <v>0</v>
      </c>
      <c r="G10" s="42">
        <f>Listy!E6</f>
        <v>44</v>
      </c>
      <c r="H10" s="42" t="s">
        <v>112</v>
      </c>
      <c r="I10" s="43">
        <f t="shared" si="0"/>
        <v>0</v>
      </c>
    </row>
    <row r="11" spans="2:9" ht="14.45" customHeight="1" x14ac:dyDescent="0.2">
      <c r="B11" s="7" t="s">
        <v>29</v>
      </c>
      <c r="C11" s="14">
        <f t="shared" si="1"/>
        <v>405</v>
      </c>
      <c r="D11" s="20">
        <f>SUMIF(Dział_3A!$E$7:$E$13,B11,Dział_3A!$F$7:$F$13)+SUMIF(Dział_3A!$E$15:$E$21,B11,Dział_3A!$F$15:$F$21)+SUMIF(Dział_3B!$E$7:$E$13,B11,Dział_3B!$F$7:$F$13)+SUMIF(Dział_3B!$E$15:$E$21,B11,Dział_3B!$F$15:$F$21)</f>
        <v>0</v>
      </c>
      <c r="E11" s="30" t="s">
        <v>111</v>
      </c>
      <c r="F11" s="16">
        <v>0</v>
      </c>
      <c r="G11" s="44">
        <f>Listy!E7</f>
        <v>40.1</v>
      </c>
      <c r="H11" s="42" t="s">
        <v>112</v>
      </c>
      <c r="I11" s="43">
        <f t="shared" si="0"/>
        <v>0</v>
      </c>
    </row>
    <row r="12" spans="2:9" ht="14.45" customHeight="1" x14ac:dyDescent="0.2">
      <c r="B12" s="7" t="s">
        <v>30</v>
      </c>
      <c r="C12" s="14">
        <f t="shared" si="1"/>
        <v>406</v>
      </c>
      <c r="D12" s="20">
        <f>SUMIF(Dział_3A!$E$7:$E$13,B12,Dział_3A!$F$7:$F$13)+SUMIF(Dział_3A!$E$15:$E$21,B12,Dział_3A!$F$15:$F$21)+SUMIF(Dział_3B!$E$7:$E$13,B12,Dział_3B!$F$7:$F$13)+SUMIF(Dział_3B!$E$15:$E$21,B12,Dział_3B!$F$15:$F$21)</f>
        <v>0</v>
      </c>
      <c r="E12" s="30" t="s">
        <v>111</v>
      </c>
      <c r="F12" s="16">
        <v>0</v>
      </c>
      <c r="G12" s="42">
        <f>Listy!E8</f>
        <v>20</v>
      </c>
      <c r="H12" s="42" t="s">
        <v>112</v>
      </c>
      <c r="I12" s="43">
        <f t="shared" si="0"/>
        <v>0</v>
      </c>
    </row>
    <row r="13" spans="2:9" ht="14.45" customHeight="1" x14ac:dyDescent="0.2">
      <c r="B13" s="7" t="s">
        <v>31</v>
      </c>
      <c r="C13" s="14">
        <f t="shared" si="1"/>
        <v>407</v>
      </c>
      <c r="D13" s="20">
        <f>SUMIF(Dział_3A!$E$7:$E$13,B13,Dział_3A!$F$7:$F$13)+SUMIF(Dział_3A!$E$15:$E$21,B13,Dział_3A!$F$15:$F$21)+SUMIF(Dział_3B!$E$7:$E$13,B13,Dział_3B!$F$7:$F$13)+SUMIF(Dział_3B!$E$15:$E$21,B13,Dział_3B!$F$15:$F$21)</f>
        <v>0</v>
      </c>
      <c r="E13" s="30" t="s">
        <v>111</v>
      </c>
      <c r="F13" s="16">
        <v>0</v>
      </c>
      <c r="G13" s="42">
        <f>Listy!E9</f>
        <v>33</v>
      </c>
      <c r="H13" s="42" t="s">
        <v>112</v>
      </c>
      <c r="I13" s="43">
        <f t="shared" si="0"/>
        <v>0</v>
      </c>
    </row>
    <row r="14" spans="2:9" ht="14.45" customHeight="1" x14ac:dyDescent="0.2">
      <c r="B14" s="7" t="s">
        <v>32</v>
      </c>
      <c r="C14" s="14">
        <f t="shared" si="1"/>
        <v>408</v>
      </c>
      <c r="D14" s="20">
        <f>SUMIF(Dział_3A!$E$7:$E$13,B14,Dział_3A!$F$7:$F$13)+SUMIF(Dział_3A!$E$15:$E$21,B14,Dział_3A!$F$15:$F$21)+SUMIF(Dział_3B!$E$7:$E$13,B14,Dział_3B!$F$7:$F$13)+SUMIF(Dział_3B!$E$15:$E$21,B14,Dział_3B!$F$15:$F$21)</f>
        <v>0</v>
      </c>
      <c r="E14" s="30" t="s">
        <v>111</v>
      </c>
      <c r="F14" s="16">
        <v>0</v>
      </c>
      <c r="G14" s="42">
        <f>Listy!E10</f>
        <v>28</v>
      </c>
      <c r="H14" s="42" t="s">
        <v>112</v>
      </c>
      <c r="I14" s="43">
        <f t="shared" si="0"/>
        <v>0</v>
      </c>
    </row>
    <row r="15" spans="2:9" ht="14.45" customHeight="1" x14ac:dyDescent="0.2">
      <c r="B15" s="7" t="s">
        <v>33</v>
      </c>
      <c r="C15" s="14">
        <f t="shared" si="1"/>
        <v>409</v>
      </c>
      <c r="D15" s="20">
        <f>SUMIF(Dział_3A!$E$7:$E$13,B15,Dział_3A!$F$7:$F$13)+SUMIF(Dział_3A!$E$15:$E$21,B15,Dział_3A!$F$15:$F$21)+SUMIF(Dział_3B!$E$7:$E$13,B15,Dział_3B!$F$7:$F$13)+SUMIF(Dział_3B!$E$15:$E$21,B15,Dział_3B!$F$15:$F$21)</f>
        <v>0</v>
      </c>
      <c r="E15" s="30" t="s">
        <v>111</v>
      </c>
      <c r="F15" s="16">
        <v>0</v>
      </c>
      <c r="G15" s="42">
        <f>Listy!E11</f>
        <v>37</v>
      </c>
      <c r="H15" s="42" t="s">
        <v>112</v>
      </c>
      <c r="I15" s="43">
        <f t="shared" si="0"/>
        <v>0</v>
      </c>
    </row>
    <row r="16" spans="2:9" ht="14.45" customHeight="1" x14ac:dyDescent="0.2">
      <c r="B16" s="45" t="s">
        <v>34</v>
      </c>
      <c r="C16" s="14">
        <f t="shared" si="1"/>
        <v>410</v>
      </c>
      <c r="D16" s="20">
        <f>SUMIF(Dział_3A!$E$7:$E$13,B16,Dział_3A!$F$7:$F$13)+SUMIF(Dział_3A!$E$15:$E$21,B16,Dział_3A!$F$15:$F$21)+SUMIF(Dział_3B!$E$7:$E$13,B16,Dział_3B!$F$7:$F$13)+SUMIF(Dział_3B!$E$15:$E$21,B16,Dział_3B!$F$15:$F$21)</f>
        <v>0</v>
      </c>
      <c r="E16" s="30" t="s">
        <v>111</v>
      </c>
      <c r="F16" s="16">
        <v>0</v>
      </c>
      <c r="G16" s="44">
        <v>46.1</v>
      </c>
      <c r="H16" s="42" t="s">
        <v>112</v>
      </c>
      <c r="I16" s="43">
        <f t="shared" si="0"/>
        <v>0</v>
      </c>
    </row>
    <row r="17" spans="2:9" ht="14.45" customHeight="1" x14ac:dyDescent="0.2">
      <c r="B17" s="45" t="s">
        <v>35</v>
      </c>
      <c r="C17" s="14">
        <f t="shared" si="1"/>
        <v>411</v>
      </c>
      <c r="D17" s="20">
        <f>SUMIF(Dział_3A!$E$7:$E$13,B17,Dział_3A!$F$7:$F$13)+SUMIF(Dział_3A!$E$15:$E$21,B17,Dział_3A!$F$15:$F$21)+SUMIF(Dział_3B!$E$7:$E$13,B17,Dział_3B!$F$7:$F$13)+SUMIF(Dział_3B!$E$15:$E$21,B17,Dział_3B!$F$15:$F$21)</f>
        <v>0</v>
      </c>
      <c r="E17" s="30" t="s">
        <v>111</v>
      </c>
      <c r="F17" s="16">
        <v>0</v>
      </c>
      <c r="G17" s="46">
        <v>46.36</v>
      </c>
      <c r="H17" s="42" t="s">
        <v>112</v>
      </c>
      <c r="I17" s="43">
        <f t="shared" si="0"/>
        <v>0</v>
      </c>
    </row>
    <row r="18" spans="2:9" ht="14.45" customHeight="1" x14ac:dyDescent="0.2">
      <c r="B18" s="15" t="s">
        <v>36</v>
      </c>
      <c r="C18" s="14">
        <f t="shared" si="1"/>
        <v>412</v>
      </c>
      <c r="D18" s="20">
        <f>SUMIF(Dział_3A!$E$7:$E$13,B18,Dział_3A!$F$7:$F$13)+SUMIF(Dział_3A!$E$15:$E$21,B18,Dział_3A!$F$15:$F$21)+SUMIF(Dział_3B!$E$7:$E$13,B18,Dział_3B!$F$7:$F$13)+SUMIF(Dział_3B!$E$15:$E$21,B18,Dział_3B!$F$15:$F$21)</f>
        <v>0</v>
      </c>
      <c r="E18" s="30" t="s">
        <v>111</v>
      </c>
      <c r="F18" s="16">
        <v>0</v>
      </c>
      <c r="G18" s="42">
        <v>50</v>
      </c>
      <c r="H18" s="42" t="s">
        <v>112</v>
      </c>
      <c r="I18" s="43">
        <f t="shared" si="0"/>
        <v>0</v>
      </c>
    </row>
    <row r="19" spans="2:9" ht="14.45" customHeight="1" x14ac:dyDescent="0.2">
      <c r="B19" s="15" t="s">
        <v>37</v>
      </c>
      <c r="C19" s="14">
        <f t="shared" si="1"/>
        <v>413</v>
      </c>
      <c r="D19" s="20">
        <f>SUMIF(Dział_3A!$E$7:$E$13,B19,Dział_3A!$F$7:$F$13)+SUMIF(Dział_3A!$E$15:$E$21,B19,Dział_3A!$F$15:$F$21)+SUMIF(Dział_3B!$E$7:$E$13,B19,Dział_3B!$F$7:$F$13)+SUMIF(Dział_3B!$E$15:$E$21,B19,Dział_3B!$F$15:$F$21)</f>
        <v>0</v>
      </c>
      <c r="E19" s="30" t="s">
        <v>111</v>
      </c>
      <c r="F19" s="16">
        <v>0</v>
      </c>
      <c r="G19" s="42">
        <v>50</v>
      </c>
      <c r="H19" s="42" t="s">
        <v>112</v>
      </c>
      <c r="I19" s="43">
        <f t="shared" si="0"/>
        <v>0</v>
      </c>
    </row>
    <row r="20" spans="2:9" ht="14.45" customHeight="1" x14ac:dyDescent="0.2">
      <c r="B20" s="15" t="s">
        <v>38</v>
      </c>
      <c r="C20" s="14">
        <f t="shared" si="1"/>
        <v>414</v>
      </c>
      <c r="D20" s="20">
        <f>SUMIF(Dział_3A!$E$7:$E$13,B20,Dział_3A!$F$7:$F$13)+SUMIF(Dział_3A!$E$15:$E$21,B20,Dział_3A!$F$15:$F$21)+SUMIF(Dział_3B!$E$7:$E$13,B20,Dział_3B!$F$7:$F$13)+SUMIF(Dział_3B!$E$15:$E$21,B20,Dział_3B!$F$15:$F$21)</f>
        <v>0</v>
      </c>
      <c r="E20" s="30" t="s">
        <v>111</v>
      </c>
      <c r="F20" s="16">
        <v>0</v>
      </c>
      <c r="G20" s="42">
        <v>120</v>
      </c>
      <c r="H20" s="42" t="s">
        <v>112</v>
      </c>
      <c r="I20" s="43">
        <f t="shared" si="0"/>
        <v>0</v>
      </c>
    </row>
    <row r="21" spans="2:9" ht="14.45" customHeight="1" x14ac:dyDescent="0.2">
      <c r="B21" s="47" t="s">
        <v>115</v>
      </c>
      <c r="C21" s="48">
        <f t="shared" si="1"/>
        <v>415</v>
      </c>
      <c r="D21" s="94"/>
      <c r="E21" s="94"/>
      <c r="F21" s="94"/>
      <c r="G21" s="94"/>
      <c r="H21" s="94"/>
      <c r="I21" s="49">
        <f>SUM(I7:I19)</f>
        <v>0</v>
      </c>
    </row>
    <row r="22" spans="2:9" ht="30.25" customHeight="1" x14ac:dyDescent="0.2">
      <c r="B22" s="105" t="s">
        <v>116</v>
      </c>
      <c r="C22" s="105"/>
      <c r="D22" s="105"/>
      <c r="E22" s="105"/>
      <c r="F22" s="105"/>
      <c r="G22" s="105"/>
      <c r="H22" s="105"/>
      <c r="I22" s="105"/>
    </row>
    <row r="23" spans="2:9" ht="15.3" customHeight="1" x14ac:dyDescent="0.2">
      <c r="B23" s="50" t="s">
        <v>117</v>
      </c>
      <c r="C23" s="51" t="s">
        <v>118</v>
      </c>
      <c r="D23" s="52">
        <v>0</v>
      </c>
      <c r="E23" s="53" t="s">
        <v>111</v>
      </c>
      <c r="F23" s="54"/>
      <c r="G23" s="55"/>
      <c r="H23" s="56" t="s">
        <v>112</v>
      </c>
      <c r="I23" s="57">
        <f t="shared" ref="I23:I29" si="2">D23*G23*1000</f>
        <v>0</v>
      </c>
    </row>
    <row r="24" spans="2:9" ht="15.3" customHeight="1" x14ac:dyDescent="0.2">
      <c r="B24" s="50" t="s">
        <v>117</v>
      </c>
      <c r="C24" s="51" t="s">
        <v>119</v>
      </c>
      <c r="D24" s="52">
        <v>0</v>
      </c>
      <c r="E24" s="53" t="s">
        <v>111</v>
      </c>
      <c r="F24" s="54"/>
      <c r="G24" s="55"/>
      <c r="H24" s="56" t="s">
        <v>112</v>
      </c>
      <c r="I24" s="57">
        <f t="shared" si="2"/>
        <v>0</v>
      </c>
    </row>
    <row r="25" spans="2:9" ht="15.3" customHeight="1" x14ac:dyDescent="0.2">
      <c r="B25" s="50" t="s">
        <v>117</v>
      </c>
      <c r="C25" s="51" t="s">
        <v>120</v>
      </c>
      <c r="D25" s="52">
        <v>0</v>
      </c>
      <c r="E25" s="53" t="s">
        <v>111</v>
      </c>
      <c r="F25" s="54"/>
      <c r="G25" s="55"/>
      <c r="H25" s="56" t="s">
        <v>112</v>
      </c>
      <c r="I25" s="57">
        <f t="shared" si="2"/>
        <v>0</v>
      </c>
    </row>
    <row r="26" spans="2:9" ht="15.3" customHeight="1" x14ac:dyDescent="0.2">
      <c r="B26" s="106" t="s">
        <v>121</v>
      </c>
      <c r="C26" s="106"/>
      <c r="D26" s="106"/>
      <c r="E26" s="106"/>
      <c r="F26" s="106"/>
      <c r="G26" s="106"/>
      <c r="H26" s="106"/>
      <c r="I26" s="106"/>
    </row>
    <row r="27" spans="2:9" ht="15.3" customHeight="1" x14ac:dyDescent="0.2">
      <c r="B27" s="50" t="s">
        <v>117</v>
      </c>
      <c r="C27" s="51" t="s">
        <v>122</v>
      </c>
      <c r="D27" s="58">
        <v>0</v>
      </c>
      <c r="E27" s="59" t="s">
        <v>111</v>
      </c>
      <c r="F27" s="54"/>
      <c r="G27" s="60"/>
      <c r="H27" s="56" t="s">
        <v>112</v>
      </c>
      <c r="I27" s="57">
        <f t="shared" si="2"/>
        <v>0</v>
      </c>
    </row>
    <row r="28" spans="2:9" ht="15.3" customHeight="1" x14ac:dyDescent="0.2">
      <c r="B28" s="50" t="s">
        <v>117</v>
      </c>
      <c r="C28" s="51" t="s">
        <v>123</v>
      </c>
      <c r="D28" s="58">
        <v>0</v>
      </c>
      <c r="E28" s="59" t="s">
        <v>111</v>
      </c>
      <c r="F28" s="54"/>
      <c r="G28" s="60"/>
      <c r="H28" s="56" t="s">
        <v>112</v>
      </c>
      <c r="I28" s="57">
        <f t="shared" si="2"/>
        <v>0</v>
      </c>
    </row>
    <row r="29" spans="2:9" ht="15.3" customHeight="1" x14ac:dyDescent="0.2">
      <c r="B29" s="50" t="s">
        <v>117</v>
      </c>
      <c r="C29" s="51" t="s">
        <v>124</v>
      </c>
      <c r="D29" s="61">
        <v>0</v>
      </c>
      <c r="E29" s="62" t="s">
        <v>111</v>
      </c>
      <c r="F29" s="54"/>
      <c r="G29" s="63"/>
      <c r="H29" s="64" t="s">
        <v>112</v>
      </c>
      <c r="I29" s="57">
        <f t="shared" si="2"/>
        <v>0</v>
      </c>
    </row>
    <row r="30" spans="2:9" ht="15.3" customHeight="1" x14ac:dyDescent="0.2">
      <c r="B30" s="65" t="s">
        <v>125</v>
      </c>
      <c r="C30" s="66">
        <v>418</v>
      </c>
      <c r="D30" s="107"/>
      <c r="E30" s="107"/>
      <c r="F30" s="107"/>
      <c r="G30" s="107"/>
      <c r="H30" s="107"/>
      <c r="I30" s="67">
        <f>SUM(I23:I29)</f>
        <v>0</v>
      </c>
    </row>
    <row r="31" spans="2:9" s="68" customFormat="1" ht="30.25" customHeight="1" x14ac:dyDescent="0.2">
      <c r="B31" s="108" t="s">
        <v>126</v>
      </c>
      <c r="C31" s="108"/>
      <c r="D31" s="108"/>
      <c r="E31" s="108"/>
      <c r="F31" s="108"/>
      <c r="G31" s="108"/>
      <c r="H31" s="108"/>
      <c r="I31" s="108"/>
    </row>
    <row r="32" spans="2:9" ht="15.3" customHeight="1" x14ac:dyDescent="0.2"/>
  </sheetData>
  <mergeCells count="13">
    <mergeCell ref="D21:H21"/>
    <mergeCell ref="B22:I22"/>
    <mergeCell ref="B26:I26"/>
    <mergeCell ref="D30:H30"/>
    <mergeCell ref="B31:I31"/>
    <mergeCell ref="B2:I2"/>
    <mergeCell ref="B3:I3"/>
    <mergeCell ref="B4:I4"/>
    <mergeCell ref="B5:C6"/>
    <mergeCell ref="D5:F5"/>
    <mergeCell ref="G5:H6"/>
    <mergeCell ref="I5:I6"/>
    <mergeCell ref="D6:E6"/>
  </mergeCells>
  <conditionalFormatting sqref="F7:F20">
    <cfRule type="cellIs" dxfId="5" priority="4" stopIfTrue="1" operator="greaterThan">
      <formula>0</formula>
    </cfRule>
  </conditionalFormatting>
  <conditionalFormatting sqref="D7:D20">
    <cfRule type="cellIs" dxfId="4" priority="3" stopIfTrue="1" operator="greaterThan">
      <formula>0</formula>
    </cfRule>
  </conditionalFormatting>
  <conditionalFormatting sqref="D7:D20 I7:I21 D23:D25 I23:I25 I27:I30">
    <cfRule type="cellIs" dxfId="3"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showGridLines="0" showRowColHeaders="0" topLeftCell="A3" zoomScale="110" workbookViewId="0">
      <selection activeCell="F31" sqref="F31:H31"/>
    </sheetView>
  </sheetViews>
  <sheetFormatPr defaultColWidth="0" defaultRowHeight="15.3" customHeight="1" zeroHeight="1" x14ac:dyDescent="0.2"/>
  <cols>
    <col min="1" max="1" width="3.625" bestFit="1" customWidth="1"/>
    <col min="2" max="2" width="54.875" style="1" bestFit="1" customWidth="1"/>
    <col min="3" max="3" width="5.625" style="1" bestFit="1" customWidth="1"/>
    <col min="4" max="4" width="15.25" style="1" bestFit="1" customWidth="1"/>
    <col min="5" max="5" width="7.625" style="1" bestFit="1" customWidth="1"/>
    <col min="6" max="7" width="7.625" style="40" bestFit="1" customWidth="1"/>
    <col min="8" max="8" width="15.25" style="1" bestFit="1" customWidth="1"/>
    <col min="9" max="9" width="3.625" bestFit="1" customWidth="1"/>
    <col min="10" max="65" width="5.75" hidden="1" bestFit="1" customWidth="1"/>
    <col min="66" max="66" width="11.375" hidden="1" bestFit="1"/>
    <col min="67" max="16384" width="11.375" hidden="1"/>
  </cols>
  <sheetData>
    <row r="1" spans="2:8" ht="12.9" x14ac:dyDescent="0.2"/>
    <row r="2" spans="2:8" ht="14.95" customHeight="1" x14ac:dyDescent="0.2">
      <c r="B2" s="93" t="s">
        <v>127</v>
      </c>
      <c r="C2" s="93"/>
      <c r="D2" s="93"/>
      <c r="E2" s="93"/>
      <c r="F2" s="93"/>
      <c r="G2" s="93"/>
      <c r="H2" s="93"/>
    </row>
    <row r="3" spans="2:8" ht="14.95" customHeight="1" x14ac:dyDescent="0.2">
      <c r="B3" s="93" t="s">
        <v>105</v>
      </c>
      <c r="C3" s="93"/>
      <c r="D3" s="93"/>
      <c r="E3" s="93"/>
      <c r="F3" s="93"/>
      <c r="G3" s="93"/>
      <c r="H3" s="93"/>
    </row>
    <row r="4" spans="2:8" ht="14.95" customHeight="1" x14ac:dyDescent="0.2">
      <c r="B4" s="104" t="s">
        <v>128</v>
      </c>
      <c r="C4" s="104"/>
      <c r="D4" s="104"/>
      <c r="E4" s="104"/>
      <c r="F4" s="104"/>
      <c r="G4" s="104"/>
      <c r="H4" s="104"/>
    </row>
    <row r="5" spans="2:8" ht="14.45" customHeight="1" x14ac:dyDescent="0.2">
      <c r="B5" s="94"/>
      <c r="C5" s="94"/>
      <c r="D5" s="100" t="s">
        <v>60</v>
      </c>
      <c r="E5" s="100"/>
      <c r="F5" s="100" t="s">
        <v>107</v>
      </c>
      <c r="G5" s="100"/>
      <c r="H5" s="14" t="s">
        <v>108</v>
      </c>
    </row>
    <row r="6" spans="2:8" ht="14.45" customHeight="1" x14ac:dyDescent="0.2">
      <c r="B6" s="7" t="s">
        <v>25</v>
      </c>
      <c r="C6" s="14">
        <v>430</v>
      </c>
      <c r="D6" s="20">
        <f>SUM(Dział_1!D10:H10)</f>
        <v>0</v>
      </c>
      <c r="E6" s="30" t="s">
        <v>111</v>
      </c>
      <c r="F6" s="42">
        <f>Listy!E3</f>
        <v>27</v>
      </c>
      <c r="G6" s="42" t="s">
        <v>112</v>
      </c>
      <c r="H6" s="43">
        <f t="shared" ref="H6:H19" si="0">D6*F6*1000</f>
        <v>0</v>
      </c>
    </row>
    <row r="7" spans="2:8" ht="14.45" customHeight="1" x14ac:dyDescent="0.2">
      <c r="B7" s="7" t="s">
        <v>26</v>
      </c>
      <c r="C7" s="14">
        <f t="shared" ref="C7:C20" si="1">C6+1</f>
        <v>431</v>
      </c>
      <c r="D7" s="20">
        <f>SUM(Dział_1!D11:H11)</f>
        <v>0</v>
      </c>
      <c r="E7" s="30" t="s">
        <v>111</v>
      </c>
      <c r="F7" s="42">
        <f>Listy!E4</f>
        <v>37</v>
      </c>
      <c r="G7" s="42" t="s">
        <v>112</v>
      </c>
      <c r="H7" s="43">
        <f t="shared" si="0"/>
        <v>0</v>
      </c>
    </row>
    <row r="8" spans="2:8" ht="14.45" customHeight="1" x14ac:dyDescent="0.2">
      <c r="B8" s="7" t="s">
        <v>27</v>
      </c>
      <c r="C8" s="14">
        <f t="shared" si="1"/>
        <v>432</v>
      </c>
      <c r="D8" s="20">
        <f>SUM(Dział_1!D12:H12)</f>
        <v>0</v>
      </c>
      <c r="E8" s="30" t="s">
        <v>111</v>
      </c>
      <c r="F8" s="42">
        <f>Listy!E5</f>
        <v>43</v>
      </c>
      <c r="G8" s="42" t="s">
        <v>112</v>
      </c>
      <c r="H8" s="43">
        <f t="shared" si="0"/>
        <v>0</v>
      </c>
    </row>
    <row r="9" spans="2:8" ht="14.45" customHeight="1" x14ac:dyDescent="0.2">
      <c r="B9" s="7" t="s">
        <v>28</v>
      </c>
      <c r="C9" s="14">
        <f t="shared" si="1"/>
        <v>433</v>
      </c>
      <c r="D9" s="20">
        <f>SUM(Dział_1!D13:H13)</f>
        <v>0</v>
      </c>
      <c r="E9" s="30" t="s">
        <v>111</v>
      </c>
      <c r="F9" s="42">
        <f>Listy!E6</f>
        <v>44</v>
      </c>
      <c r="G9" s="42" t="s">
        <v>112</v>
      </c>
      <c r="H9" s="43">
        <f t="shared" si="0"/>
        <v>0</v>
      </c>
    </row>
    <row r="10" spans="2:8" ht="14.45" customHeight="1" x14ac:dyDescent="0.2">
      <c r="B10" s="7" t="s">
        <v>29</v>
      </c>
      <c r="C10" s="14">
        <f t="shared" si="1"/>
        <v>434</v>
      </c>
      <c r="D10" s="20">
        <f>SUM(Dział_1!D14:H14)</f>
        <v>0</v>
      </c>
      <c r="E10" s="30" t="s">
        <v>111</v>
      </c>
      <c r="F10" s="44">
        <f>Listy!E7</f>
        <v>40.1</v>
      </c>
      <c r="G10" s="42" t="s">
        <v>112</v>
      </c>
      <c r="H10" s="43">
        <f t="shared" si="0"/>
        <v>0</v>
      </c>
    </row>
    <row r="11" spans="2:8" ht="14.45" customHeight="1" x14ac:dyDescent="0.2">
      <c r="B11" s="7" t="s">
        <v>30</v>
      </c>
      <c r="C11" s="14">
        <f t="shared" si="1"/>
        <v>435</v>
      </c>
      <c r="D11" s="20">
        <f>SUM(Dział_1!D15:H15)</f>
        <v>0</v>
      </c>
      <c r="E11" s="30" t="s">
        <v>111</v>
      </c>
      <c r="F11" s="42">
        <f>Listy!E8</f>
        <v>20</v>
      </c>
      <c r="G11" s="42" t="s">
        <v>112</v>
      </c>
      <c r="H11" s="43">
        <f t="shared" si="0"/>
        <v>0</v>
      </c>
    </row>
    <row r="12" spans="2:8" ht="14.45" customHeight="1" x14ac:dyDescent="0.2">
      <c r="B12" s="7" t="s">
        <v>31</v>
      </c>
      <c r="C12" s="14">
        <f t="shared" si="1"/>
        <v>436</v>
      </c>
      <c r="D12" s="20">
        <f>SUM(Dział_1!D16:H16)</f>
        <v>0</v>
      </c>
      <c r="E12" s="30" t="s">
        <v>111</v>
      </c>
      <c r="F12" s="42">
        <f>Listy!E9</f>
        <v>33</v>
      </c>
      <c r="G12" s="42" t="s">
        <v>112</v>
      </c>
      <c r="H12" s="43">
        <f t="shared" si="0"/>
        <v>0</v>
      </c>
    </row>
    <row r="13" spans="2:8" ht="14.45" customHeight="1" x14ac:dyDescent="0.2">
      <c r="B13" s="7" t="s">
        <v>32</v>
      </c>
      <c r="C13" s="14">
        <f t="shared" si="1"/>
        <v>437</v>
      </c>
      <c r="D13" s="20">
        <f>SUM(Dział_1!D17:H17)</f>
        <v>0</v>
      </c>
      <c r="E13" s="30" t="s">
        <v>111</v>
      </c>
      <c r="F13" s="42">
        <f>Listy!E10</f>
        <v>28</v>
      </c>
      <c r="G13" s="42" t="s">
        <v>112</v>
      </c>
      <c r="H13" s="43">
        <f t="shared" si="0"/>
        <v>0</v>
      </c>
    </row>
    <row r="14" spans="2:8" ht="14.45" customHeight="1" x14ac:dyDescent="0.2">
      <c r="B14" s="7" t="s">
        <v>33</v>
      </c>
      <c r="C14" s="14">
        <f t="shared" si="1"/>
        <v>438</v>
      </c>
      <c r="D14" s="20">
        <f>SUM(Dział_1!D18:H18)</f>
        <v>0</v>
      </c>
      <c r="E14" s="30" t="s">
        <v>111</v>
      </c>
      <c r="F14" s="42">
        <f>Listy!E11</f>
        <v>37</v>
      </c>
      <c r="G14" s="42" t="s">
        <v>112</v>
      </c>
      <c r="H14" s="43">
        <f t="shared" si="0"/>
        <v>0</v>
      </c>
    </row>
    <row r="15" spans="2:8" ht="14.45" customHeight="1" x14ac:dyDescent="0.2">
      <c r="B15" s="15" t="s">
        <v>34</v>
      </c>
      <c r="C15" s="14">
        <f t="shared" si="1"/>
        <v>439</v>
      </c>
      <c r="D15" s="20">
        <f>SUM(Dział_1!D19:H19)</f>
        <v>0</v>
      </c>
      <c r="E15" s="30" t="s">
        <v>111</v>
      </c>
      <c r="F15" s="44">
        <v>46.1</v>
      </c>
      <c r="G15" s="42" t="s">
        <v>112</v>
      </c>
      <c r="H15" s="43">
        <f t="shared" si="0"/>
        <v>0</v>
      </c>
    </row>
    <row r="16" spans="2:8" ht="14.45" customHeight="1" x14ac:dyDescent="0.2">
      <c r="B16" s="15" t="s">
        <v>35</v>
      </c>
      <c r="C16" s="14">
        <f t="shared" si="1"/>
        <v>440</v>
      </c>
      <c r="D16" s="20">
        <f>SUM(Dział_1!D20:H20)</f>
        <v>0</v>
      </c>
      <c r="E16" s="30" t="s">
        <v>111</v>
      </c>
      <c r="F16" s="46">
        <v>46.36</v>
      </c>
      <c r="G16" s="42" t="s">
        <v>112</v>
      </c>
      <c r="H16" s="43">
        <f t="shared" si="0"/>
        <v>0</v>
      </c>
    </row>
    <row r="17" spans="2:8" ht="14.45" customHeight="1" x14ac:dyDescent="0.2">
      <c r="B17" s="15" t="s">
        <v>36</v>
      </c>
      <c r="C17" s="14">
        <f t="shared" si="1"/>
        <v>441</v>
      </c>
      <c r="D17" s="20">
        <f>SUM(Dział_1!D21:H21)</f>
        <v>0</v>
      </c>
      <c r="E17" s="30" t="s">
        <v>111</v>
      </c>
      <c r="F17" s="42">
        <v>50</v>
      </c>
      <c r="G17" s="42" t="s">
        <v>112</v>
      </c>
      <c r="H17" s="43">
        <f t="shared" si="0"/>
        <v>0</v>
      </c>
    </row>
    <row r="18" spans="2:8" ht="14.45" customHeight="1" x14ac:dyDescent="0.2">
      <c r="B18" s="15" t="s">
        <v>37</v>
      </c>
      <c r="C18" s="14">
        <f t="shared" si="1"/>
        <v>442</v>
      </c>
      <c r="D18" s="20">
        <f>SUM(Dział_1!D22:H22)</f>
        <v>0</v>
      </c>
      <c r="E18" s="30" t="s">
        <v>111</v>
      </c>
      <c r="F18" s="42">
        <v>50</v>
      </c>
      <c r="G18" s="42" t="s">
        <v>112</v>
      </c>
      <c r="H18" s="43">
        <f t="shared" si="0"/>
        <v>0</v>
      </c>
    </row>
    <row r="19" spans="2:8" ht="14.45" customHeight="1" x14ac:dyDescent="0.2">
      <c r="B19" s="15" t="s">
        <v>38</v>
      </c>
      <c r="C19" s="14">
        <f t="shared" si="1"/>
        <v>443</v>
      </c>
      <c r="D19" s="20">
        <f>SUM(Dział_1!D23:H23)</f>
        <v>0</v>
      </c>
      <c r="E19" s="30" t="s">
        <v>111</v>
      </c>
      <c r="F19" s="42">
        <v>120</v>
      </c>
      <c r="G19" s="42" t="s">
        <v>112</v>
      </c>
      <c r="H19" s="43">
        <f t="shared" si="0"/>
        <v>0</v>
      </c>
    </row>
    <row r="20" spans="2:8" ht="14.45" customHeight="1" x14ac:dyDescent="0.2">
      <c r="B20" s="65" t="s">
        <v>115</v>
      </c>
      <c r="C20" s="14">
        <f t="shared" si="1"/>
        <v>444</v>
      </c>
      <c r="D20" s="109"/>
      <c r="E20" s="109"/>
      <c r="F20" s="109"/>
      <c r="G20" s="109"/>
      <c r="H20" s="43">
        <f>SUM(H6:H18)</f>
        <v>0</v>
      </c>
    </row>
    <row r="21" spans="2:8" ht="15.3" customHeight="1" x14ac:dyDescent="0.2">
      <c r="B21" s="105" t="s">
        <v>129</v>
      </c>
      <c r="C21" s="105"/>
      <c r="D21" s="105"/>
      <c r="E21" s="105"/>
      <c r="F21" s="105"/>
      <c r="G21" s="105"/>
      <c r="H21" s="105"/>
    </row>
    <row r="22" spans="2:8" ht="15.3" customHeight="1" x14ac:dyDescent="0.2">
      <c r="B22" s="94"/>
      <c r="C22" s="94"/>
      <c r="D22" s="100" t="s">
        <v>60</v>
      </c>
      <c r="E22" s="100"/>
      <c r="F22" s="98" t="s">
        <v>107</v>
      </c>
      <c r="G22" s="98"/>
      <c r="H22" s="48" t="s">
        <v>108</v>
      </c>
    </row>
    <row r="23" spans="2:8" ht="15.3" customHeight="1" x14ac:dyDescent="0.2">
      <c r="B23" s="7" t="s">
        <v>130</v>
      </c>
      <c r="C23" s="84">
        <v>445</v>
      </c>
      <c r="D23" s="20">
        <f>Dział_1!D8+Dział_1!F8-SUM(Dział_1!D10:D23)-SUM(Dział_1!F10:F23)</f>
        <v>0</v>
      </c>
      <c r="E23" s="30" t="s">
        <v>111</v>
      </c>
      <c r="F23" s="18">
        <v>43</v>
      </c>
      <c r="G23" s="18" t="s">
        <v>112</v>
      </c>
      <c r="H23" s="43">
        <f t="shared" ref="H23:H24" si="2">D23*F23*1000</f>
        <v>0</v>
      </c>
    </row>
    <row r="24" spans="2:8" ht="15.3" customHeight="1" x14ac:dyDescent="0.2">
      <c r="B24" s="7" t="s">
        <v>131</v>
      </c>
      <c r="C24" s="84">
        <v>446</v>
      </c>
      <c r="D24" s="20">
        <f>Dział_1!E8+Dział_1!G8-SUM(Dział_1!E10:E23)-SUM(Dział_1!G10:G23)</f>
        <v>0</v>
      </c>
      <c r="E24" s="30" t="s">
        <v>111</v>
      </c>
      <c r="F24" s="18">
        <v>43</v>
      </c>
      <c r="G24" s="18" t="s">
        <v>112</v>
      </c>
      <c r="H24" s="43">
        <f t="shared" si="2"/>
        <v>0</v>
      </c>
    </row>
    <row r="25" spans="2:8" ht="15.3" customHeight="1" x14ac:dyDescent="0.2">
      <c r="B25" s="69" t="s">
        <v>132</v>
      </c>
      <c r="C25" s="84">
        <v>447</v>
      </c>
      <c r="D25" s="109"/>
      <c r="E25" s="109"/>
      <c r="F25" s="109"/>
      <c r="G25" s="109"/>
      <c r="H25" s="43">
        <f>SUM(H23:H24)</f>
        <v>0</v>
      </c>
    </row>
    <row r="26" spans="2:8" ht="15.3" customHeight="1" x14ac:dyDescent="0.2">
      <c r="B26" s="36"/>
      <c r="C26" s="25"/>
      <c r="F26" s="1"/>
      <c r="G26" s="1"/>
    </row>
    <row r="27" spans="2:8" ht="15.3" customHeight="1" x14ac:dyDescent="0.2">
      <c r="B27" s="93" t="s">
        <v>133</v>
      </c>
      <c r="C27" s="93"/>
      <c r="D27" s="93"/>
      <c r="E27" s="93"/>
      <c r="F27" s="93"/>
      <c r="G27" s="93"/>
      <c r="H27" s="93"/>
    </row>
    <row r="28" spans="2:8" ht="15.3" customHeight="1" x14ac:dyDescent="0.2">
      <c r="B28" s="105" t="s">
        <v>134</v>
      </c>
      <c r="C28" s="105"/>
      <c r="D28" s="105"/>
      <c r="E28" s="105"/>
      <c r="F28" s="105"/>
      <c r="G28" s="105"/>
      <c r="H28" s="105"/>
    </row>
    <row r="29" spans="2:8" ht="15.3" customHeight="1" x14ac:dyDescent="0.2">
      <c r="B29" s="94"/>
      <c r="C29" s="94"/>
      <c r="D29" s="98" t="s">
        <v>135</v>
      </c>
      <c r="E29" s="98"/>
      <c r="F29" s="98" t="s">
        <v>136</v>
      </c>
      <c r="G29" s="98"/>
      <c r="H29" s="98"/>
    </row>
    <row r="30" spans="2:8" ht="15.3" customHeight="1" x14ac:dyDescent="0.2">
      <c r="B30" s="15" t="s">
        <v>137</v>
      </c>
      <c r="C30" s="14">
        <v>501</v>
      </c>
      <c r="D30" s="30">
        <f>Redukcja!E18</f>
        <v>0</v>
      </c>
      <c r="E30" s="30" t="s">
        <v>111</v>
      </c>
      <c r="F30" s="110">
        <v>1</v>
      </c>
      <c r="G30" s="110"/>
      <c r="H30" s="110"/>
    </row>
    <row r="31" spans="2:8" ht="30.25" customHeight="1" x14ac:dyDescent="0.2">
      <c r="B31" s="15" t="s">
        <v>138</v>
      </c>
      <c r="C31" s="14">
        <v>502</v>
      </c>
      <c r="D31" s="30">
        <f>Redukcja!H18</f>
        <v>0</v>
      </c>
      <c r="E31" s="30" t="s">
        <v>111</v>
      </c>
      <c r="F31" s="111" t="str">
        <f>IF(ISERROR(D31/D30),"-",(D31/D30))</f>
        <v>-</v>
      </c>
      <c r="G31" s="111"/>
      <c r="H31" s="111"/>
    </row>
    <row r="32" spans="2:8" ht="45.35" customHeight="1" x14ac:dyDescent="0.2">
      <c r="B32" s="108" t="s">
        <v>139</v>
      </c>
      <c r="C32" s="108"/>
      <c r="D32" s="108"/>
      <c r="E32" s="108"/>
      <c r="F32" s="108"/>
      <c r="G32" s="108"/>
      <c r="H32" s="108"/>
    </row>
  </sheetData>
  <mergeCells count="20">
    <mergeCell ref="F30:H30"/>
    <mergeCell ref="F31:H31"/>
    <mergeCell ref="B32:H32"/>
    <mergeCell ref="D25:G25"/>
    <mergeCell ref="B27:H27"/>
    <mergeCell ref="B28:H28"/>
    <mergeCell ref="B29:C29"/>
    <mergeCell ref="D29:E29"/>
    <mergeCell ref="F29:H29"/>
    <mergeCell ref="D20:G20"/>
    <mergeCell ref="B21:H21"/>
    <mergeCell ref="B22:C22"/>
    <mergeCell ref="D22:E22"/>
    <mergeCell ref="F22:G22"/>
    <mergeCell ref="B2:H2"/>
    <mergeCell ref="B3:H3"/>
    <mergeCell ref="B4:H4"/>
    <mergeCell ref="B5:C5"/>
    <mergeCell ref="D5:E5"/>
    <mergeCell ref="F5:G5"/>
  </mergeCells>
  <conditionalFormatting sqref="D6:D19 H6:H20 D23:D24 H23:H25">
    <cfRule type="cellIs" dxfId="2"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showGridLines="0" showRowColHeaders="0" zoomScale="110" workbookViewId="0">
      <selection activeCell="N6" sqref="N6:X6"/>
    </sheetView>
  </sheetViews>
  <sheetFormatPr defaultColWidth="0" defaultRowHeight="15.3" customHeight="1" zeroHeight="1" x14ac:dyDescent="0.2"/>
  <cols>
    <col min="1" max="1" width="3.625" bestFit="1" customWidth="1"/>
    <col min="2" max="24" width="5.75" style="1" bestFit="1" customWidth="1"/>
    <col min="25" max="25" width="3.625" style="1" bestFit="1" customWidth="1"/>
    <col min="26" max="65" width="5.75" style="1" hidden="1" bestFit="1" customWidth="1"/>
    <col min="66" max="66" width="5.75" hidden="1" bestFit="1"/>
    <col min="67" max="16384" width="5.75" hidden="1"/>
  </cols>
  <sheetData>
    <row r="1" spans="2:24" ht="14.45" customHeight="1" x14ac:dyDescent="0.2">
      <c r="B1" s="70"/>
      <c r="C1" s="70"/>
      <c r="D1" s="70"/>
      <c r="E1" s="70"/>
      <c r="F1" s="70"/>
      <c r="G1" s="70"/>
      <c r="H1" s="70"/>
      <c r="I1" s="70"/>
      <c r="J1" s="70"/>
      <c r="K1" s="70"/>
      <c r="L1" s="70"/>
      <c r="M1" s="5"/>
      <c r="N1" s="71"/>
      <c r="O1" s="71"/>
      <c r="P1" s="71"/>
      <c r="Q1" s="71"/>
      <c r="R1" s="71"/>
      <c r="S1" s="71"/>
      <c r="T1" s="71"/>
      <c r="U1" s="71"/>
      <c r="V1" s="71"/>
      <c r="W1" s="71"/>
      <c r="X1" s="71"/>
    </row>
    <row r="2" spans="2:24" ht="14.45" customHeight="1" x14ac:dyDescent="0.2">
      <c r="B2" s="112" t="s">
        <v>140</v>
      </c>
      <c r="C2" s="112"/>
      <c r="D2" s="112"/>
      <c r="E2" s="112"/>
      <c r="F2" s="112"/>
      <c r="G2" s="112"/>
      <c r="H2" s="112"/>
      <c r="I2" s="112"/>
      <c r="J2" s="112"/>
      <c r="K2" s="112"/>
      <c r="L2" s="112"/>
      <c r="M2" s="112"/>
      <c r="N2" s="112"/>
      <c r="O2" s="112"/>
      <c r="P2" s="112"/>
      <c r="Q2" s="112"/>
      <c r="R2" s="112"/>
      <c r="S2" s="112"/>
      <c r="T2" s="112"/>
      <c r="U2" s="112"/>
      <c r="V2" s="112"/>
      <c r="W2" s="112"/>
      <c r="X2" s="112"/>
    </row>
    <row r="3" spans="2:24" ht="14.45" customHeight="1" x14ac:dyDescent="0.2">
      <c r="B3" s="113" t="s">
        <v>141</v>
      </c>
      <c r="C3" s="113"/>
      <c r="D3" s="113"/>
      <c r="E3" s="113"/>
      <c r="F3" s="113"/>
      <c r="G3" s="113"/>
      <c r="H3" s="113"/>
      <c r="I3" s="113"/>
      <c r="J3" s="113"/>
      <c r="K3" s="113"/>
      <c r="L3" s="113"/>
      <c r="M3" s="113"/>
      <c r="N3" s="114">
        <v>8.7999999999999995E-2</v>
      </c>
      <c r="O3" s="114"/>
      <c r="P3" s="114"/>
      <c r="Q3" s="114"/>
      <c r="R3" s="115" t="s">
        <v>142</v>
      </c>
      <c r="S3" s="115"/>
      <c r="T3" s="115"/>
      <c r="U3" s="115"/>
      <c r="V3" s="116">
        <f>N3*0.8</f>
        <v>7.0400000000000004E-2</v>
      </c>
      <c r="W3" s="116"/>
      <c r="X3" s="116"/>
    </row>
    <row r="4" spans="2:24" ht="14.45" customHeight="1" x14ac:dyDescent="0.2">
      <c r="B4" s="113" t="s">
        <v>143</v>
      </c>
      <c r="C4" s="113"/>
      <c r="D4" s="113"/>
      <c r="E4" s="113"/>
      <c r="F4" s="113"/>
      <c r="G4" s="113"/>
      <c r="H4" s="113"/>
      <c r="I4" s="113"/>
      <c r="J4" s="113"/>
      <c r="K4" s="113"/>
      <c r="L4" s="113"/>
      <c r="M4" s="113"/>
      <c r="N4" s="117">
        <v>0.82</v>
      </c>
      <c r="O4" s="117"/>
      <c r="P4" s="117"/>
      <c r="Q4" s="117"/>
      <c r="R4" s="117"/>
      <c r="S4" s="117"/>
      <c r="T4" s="117"/>
      <c r="U4" s="117"/>
      <c r="V4" s="117"/>
      <c r="W4" s="117"/>
      <c r="X4" s="117"/>
    </row>
    <row r="5" spans="2:24" ht="14.45" customHeight="1" x14ac:dyDescent="0.2">
      <c r="B5" s="113" t="s">
        <v>144</v>
      </c>
      <c r="C5" s="113"/>
      <c r="D5" s="113"/>
      <c r="E5" s="113"/>
      <c r="F5" s="113"/>
      <c r="G5" s="113"/>
      <c r="H5" s="113"/>
      <c r="I5" s="113"/>
      <c r="J5" s="113"/>
      <c r="K5" s="113"/>
      <c r="L5" s="113"/>
      <c r="M5" s="113"/>
      <c r="N5" s="118">
        <f>N3*N4</f>
        <v>7.2159999999999988E-2</v>
      </c>
      <c r="O5" s="118"/>
      <c r="P5" s="118"/>
      <c r="Q5" s="118"/>
      <c r="R5" s="115" t="s">
        <v>142</v>
      </c>
      <c r="S5" s="115"/>
      <c r="T5" s="115"/>
      <c r="U5" s="115"/>
      <c r="V5" s="119">
        <f>N5*0.8</f>
        <v>5.7727999999999995E-2</v>
      </c>
      <c r="W5" s="119"/>
      <c r="X5" s="119"/>
    </row>
    <row r="6" spans="2:24" ht="28.4" customHeight="1" x14ac:dyDescent="0.2">
      <c r="B6" s="113" t="s">
        <v>145</v>
      </c>
      <c r="C6" s="113"/>
      <c r="D6" s="113"/>
      <c r="E6" s="113"/>
      <c r="F6" s="113"/>
      <c r="G6" s="113"/>
      <c r="H6" s="113"/>
      <c r="I6" s="113"/>
      <c r="J6" s="113"/>
      <c r="K6" s="113"/>
      <c r="L6" s="113"/>
      <c r="M6" s="113"/>
      <c r="N6" s="120" t="str">
        <f>IF(ISERROR((Dział_4A!I21+Dział_4A!I30)/('Dział_4B-5'!H20+'Dział_4B-5'!H25)),"-",((Dział_4A!I21+Dział_4A!I30)/('Dział_4B-5'!H20+'Dział_4B-5'!H25)))</f>
        <v>-</v>
      </c>
      <c r="O6" s="120"/>
      <c r="P6" s="120"/>
      <c r="Q6" s="120"/>
      <c r="R6" s="120"/>
      <c r="S6" s="120"/>
      <c r="T6" s="120"/>
      <c r="U6" s="120"/>
      <c r="V6" s="120"/>
      <c r="W6" s="120"/>
      <c r="X6" s="120"/>
    </row>
    <row r="7" spans="2:24" ht="14.45" customHeight="1" x14ac:dyDescent="0.2"/>
    <row r="8" spans="2:24" ht="28.4" customHeight="1" x14ac:dyDescent="0.2">
      <c r="B8" s="121" t="s">
        <v>146</v>
      </c>
      <c r="C8" s="121"/>
      <c r="D8" s="121"/>
      <c r="E8" s="108" t="s">
        <v>147</v>
      </c>
      <c r="F8" s="108"/>
      <c r="G8" s="108"/>
      <c r="H8" s="108"/>
      <c r="I8" s="108"/>
      <c r="J8" s="108"/>
      <c r="K8" s="108"/>
      <c r="L8" s="108"/>
      <c r="M8" s="108"/>
      <c r="N8" s="108"/>
      <c r="O8" s="108"/>
      <c r="P8" s="108"/>
      <c r="Q8" s="108"/>
      <c r="R8" s="108"/>
      <c r="S8" s="108"/>
      <c r="T8" s="108"/>
      <c r="U8" s="108"/>
      <c r="V8" s="108"/>
      <c r="W8" s="108"/>
      <c r="X8" s="108"/>
    </row>
    <row r="9" spans="2:24" ht="28.4" customHeight="1" x14ac:dyDescent="0.2">
      <c r="B9" s="121" t="s">
        <v>146</v>
      </c>
      <c r="C9" s="121"/>
      <c r="D9" s="121"/>
      <c r="E9" s="108" t="str">
        <f>IF(B9="NIE KORZYSTAM","z możliwości realizacji części Narodowego Celu Wskaźnikowego poprzez uiszczenie opłaty zastępczej, o której mowa w art. 23 ust. 1a ustawy o biokomponentach i biopaliwach ciekłych","z możliwości realizacji cześci Narodowego Celu Wskaźnikowego poprzez uiszczenie opłaty zastępczej, o której mowa w art. 23 ust. 1a ustawy o biokomponentach i biopaliwach ciekłych i załączam kopię dowodu wpłaty opłaty zastępczej.")</f>
        <v>z możliwości realizacji części Narodowego Celu Wskaźnikowego poprzez uiszczenie opłaty zastępczej, o której mowa w art. 23 ust. 1a ustawy o biokomponentach i biopaliwach ciekłych</v>
      </c>
      <c r="F9" s="108"/>
      <c r="G9" s="108"/>
      <c r="H9" s="108"/>
      <c r="I9" s="108"/>
      <c r="J9" s="108"/>
      <c r="K9" s="108"/>
      <c r="L9" s="108"/>
      <c r="M9" s="108"/>
      <c r="N9" s="108"/>
      <c r="O9" s="108"/>
      <c r="P9" s="108"/>
      <c r="Q9" s="108"/>
      <c r="R9" s="108"/>
      <c r="S9" s="108"/>
      <c r="T9" s="108"/>
      <c r="U9" s="108"/>
      <c r="V9" s="108"/>
      <c r="W9" s="108"/>
      <c r="X9" s="108"/>
    </row>
    <row r="10" spans="2:24" s="8" customFormat="1" ht="28.4" customHeight="1" x14ac:dyDescent="0.2">
      <c r="B10" s="124" t="s">
        <v>148</v>
      </c>
      <c r="C10" s="124"/>
      <c r="D10" s="124"/>
      <c r="E10" s="108" t="s">
        <v>149</v>
      </c>
      <c r="F10" s="108"/>
      <c r="G10" s="108"/>
      <c r="H10" s="108"/>
      <c r="I10" s="108"/>
      <c r="J10" s="108"/>
      <c r="K10" s="108"/>
      <c r="L10" s="108"/>
      <c r="M10" s="108"/>
      <c r="N10" s="108"/>
      <c r="O10" s="108"/>
      <c r="P10" s="108"/>
      <c r="Q10" s="108"/>
      <c r="R10" s="108"/>
      <c r="S10" s="108"/>
      <c r="T10" s="108"/>
      <c r="U10" s="108"/>
      <c r="V10" s="108"/>
      <c r="W10" s="108"/>
      <c r="X10" s="108"/>
    </row>
    <row r="11" spans="2:24" ht="14.45" customHeight="1" x14ac:dyDescent="0.2">
      <c r="B11" s="72"/>
      <c r="C11" s="72"/>
      <c r="D11" s="72"/>
      <c r="E11" s="72"/>
      <c r="F11" s="72"/>
      <c r="G11" s="72"/>
      <c r="H11" s="72"/>
      <c r="I11" s="72"/>
      <c r="J11" s="72"/>
      <c r="K11" s="72"/>
      <c r="L11" s="72"/>
      <c r="M11" s="72"/>
      <c r="N11" s="72"/>
      <c r="O11" s="72"/>
      <c r="P11" s="72"/>
      <c r="Q11" s="72"/>
      <c r="R11" s="72"/>
      <c r="S11" s="72"/>
      <c r="T11" s="72"/>
      <c r="U11" s="72"/>
      <c r="V11" s="72"/>
      <c r="W11" s="72"/>
      <c r="X11" s="72"/>
    </row>
    <row r="12" spans="2:24" ht="14.45" customHeight="1" x14ac:dyDescent="0.2"/>
    <row r="13" spans="2:24" ht="14.45" customHeight="1" x14ac:dyDescent="0.2"/>
    <row r="14" spans="2:24" ht="14.45" customHeight="1" x14ac:dyDescent="0.2">
      <c r="B14" s="125"/>
      <c r="C14" s="125"/>
      <c r="D14" s="125"/>
      <c r="E14" s="125"/>
      <c r="F14" s="125"/>
      <c r="G14" s="125"/>
      <c r="K14" s="125"/>
      <c r="L14" s="125"/>
      <c r="M14" s="125"/>
      <c r="N14" s="125"/>
      <c r="O14" s="125"/>
      <c r="S14" s="125"/>
      <c r="T14" s="125"/>
      <c r="U14" s="125"/>
      <c r="V14" s="125"/>
      <c r="W14" s="125"/>
      <c r="X14" s="125"/>
    </row>
    <row r="15" spans="2:24" ht="30.25" customHeight="1" x14ac:dyDescent="0.2">
      <c r="B15" s="122" t="s">
        <v>150</v>
      </c>
      <c r="C15" s="122"/>
      <c r="D15" s="122"/>
      <c r="E15" s="122"/>
      <c r="F15" s="122"/>
      <c r="G15" s="122"/>
      <c r="K15" s="123" t="s">
        <v>151</v>
      </c>
      <c r="L15" s="123"/>
      <c r="M15" s="123"/>
      <c r="N15" s="123"/>
      <c r="O15" s="123"/>
      <c r="S15" s="122" t="s">
        <v>152</v>
      </c>
      <c r="T15" s="122"/>
      <c r="U15" s="122"/>
      <c r="V15" s="122"/>
      <c r="W15" s="122"/>
      <c r="X15" s="122"/>
    </row>
    <row r="16" spans="2:24" ht="15.3" customHeight="1" x14ac:dyDescent="0.2"/>
  </sheetData>
  <mergeCells count="25">
    <mergeCell ref="B15:G15"/>
    <mergeCell ref="K15:O15"/>
    <mergeCell ref="S15:X15"/>
    <mergeCell ref="B10:D10"/>
    <mergeCell ref="E10:X10"/>
    <mergeCell ref="B14:G14"/>
    <mergeCell ref="K14:O14"/>
    <mergeCell ref="S14:X14"/>
    <mergeCell ref="B6:M6"/>
    <mergeCell ref="N6:X6"/>
    <mergeCell ref="B8:D8"/>
    <mergeCell ref="E8:X8"/>
    <mergeCell ref="B9:D9"/>
    <mergeCell ref="E9:X9"/>
    <mergeCell ref="B4:M4"/>
    <mergeCell ref="N4:X4"/>
    <mergeCell ref="B5:M5"/>
    <mergeCell ref="N5:Q5"/>
    <mergeCell ref="R5:U5"/>
    <mergeCell ref="V5:X5"/>
    <mergeCell ref="B2:X2"/>
    <mergeCell ref="B3:M3"/>
    <mergeCell ref="N3:Q3"/>
    <mergeCell ref="R3:U3"/>
    <mergeCell ref="V3:X3"/>
  </mergeCells>
  <conditionalFormatting sqref="B9">
    <cfRule type="cellIs" dxfId="1" priority="6" stopIfTrue="1" operator="equal">
      <formula>"#name?"</formula>
    </cfRule>
  </conditionalFormatting>
  <conditionalFormatting sqref="B9">
    <cfRule type="cellIs" dxfId="0" priority="5" stopIfTrue="1" operator="equal">
      <formula>"#name?"</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1">
        <x14:dataValidation type="list" showErrorMessage="1">
          <x14:formula1>
            <xm:f>Listy!$H$2:$H$3</xm:f>
          </x14:formula1>
          <xm:sqref>B8:B9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workbookViewId="0">
      <selection activeCell="D26" sqref="D26"/>
    </sheetView>
  </sheetViews>
  <sheetFormatPr defaultColWidth="11.375" defaultRowHeight="12.9" x14ac:dyDescent="0.2"/>
  <cols>
    <col min="1" max="1" width="17.375" style="10" bestFit="1" customWidth="1"/>
    <col min="2" max="3" width="32.75" style="10" bestFit="1" customWidth="1"/>
    <col min="4" max="7" width="13.75" style="10" bestFit="1" customWidth="1"/>
    <col min="8" max="67" width="11.375" style="10" bestFit="1" customWidth="1"/>
    <col min="68" max="262" width="11.375" bestFit="1" customWidth="1"/>
    <col min="263" max="1025" width="11.375" style="10" bestFit="1" customWidth="1"/>
    <col min="1026" max="1026" width="11.375" bestFit="1" customWidth="1"/>
  </cols>
  <sheetData>
    <row r="1" spans="1:9" ht="12.75" customHeight="1" x14ac:dyDescent="0.25">
      <c r="A1" s="73" t="s">
        <v>153</v>
      </c>
      <c r="B1" s="73" t="s">
        <v>154</v>
      </c>
      <c r="C1" s="73"/>
      <c r="D1" s="73" t="s">
        <v>105</v>
      </c>
      <c r="E1" s="73"/>
      <c r="F1" s="73" t="s">
        <v>155</v>
      </c>
      <c r="I1" s="73" t="s">
        <v>156</v>
      </c>
    </row>
    <row r="2" spans="1:9" ht="12.75" customHeight="1" x14ac:dyDescent="0.2">
      <c r="A2" s="10" t="s">
        <v>157</v>
      </c>
      <c r="B2" s="10" t="s">
        <v>68</v>
      </c>
      <c r="C2" s="10" t="s">
        <v>158</v>
      </c>
      <c r="D2" s="10" t="s">
        <v>159</v>
      </c>
      <c r="E2" s="10" t="s">
        <v>112</v>
      </c>
      <c r="G2" s="1" t="s">
        <v>68</v>
      </c>
      <c r="H2" s="1" t="s">
        <v>160</v>
      </c>
      <c r="I2" s="10" t="s">
        <v>68</v>
      </c>
    </row>
    <row r="3" spans="1:9" ht="12.75" customHeight="1" x14ac:dyDescent="0.2">
      <c r="A3" s="10" t="s">
        <v>111</v>
      </c>
      <c r="B3" s="74" t="s">
        <v>25</v>
      </c>
      <c r="C3" s="74" t="s">
        <v>21</v>
      </c>
      <c r="D3" s="74">
        <v>21</v>
      </c>
      <c r="E3" s="74">
        <v>27</v>
      </c>
      <c r="F3" s="75">
        <f t="shared" ref="F3:F16" si="0">D3/E3</f>
        <v>0.77777777777777779</v>
      </c>
      <c r="G3" s="1" t="s">
        <v>161</v>
      </c>
      <c r="H3" s="1" t="s">
        <v>146</v>
      </c>
      <c r="I3" s="10" t="s">
        <v>162</v>
      </c>
    </row>
    <row r="4" spans="1:9" ht="12.75" customHeight="1" x14ac:dyDescent="0.2">
      <c r="A4" s="10" t="s">
        <v>163</v>
      </c>
      <c r="B4" s="74" t="s">
        <v>26</v>
      </c>
      <c r="C4" s="74" t="s">
        <v>21</v>
      </c>
      <c r="D4" s="74">
        <v>33</v>
      </c>
      <c r="E4" s="74">
        <v>37</v>
      </c>
      <c r="F4" s="75">
        <f t="shared" si="0"/>
        <v>0.89189189189189189</v>
      </c>
      <c r="G4" s="1" t="s">
        <v>164</v>
      </c>
      <c r="H4" s="1"/>
      <c r="I4" s="33" t="s">
        <v>165</v>
      </c>
    </row>
    <row r="5" spans="1:9" ht="12.75" customHeight="1" x14ac:dyDescent="0.2">
      <c r="B5" s="74" t="s">
        <v>113</v>
      </c>
      <c r="C5" s="74" t="s">
        <v>21</v>
      </c>
      <c r="D5" s="74">
        <v>33.200000000000003</v>
      </c>
      <c r="E5" s="74">
        <v>43</v>
      </c>
      <c r="F5" s="75">
        <f t="shared" si="0"/>
        <v>0.77209302325581397</v>
      </c>
      <c r="I5" s="33" t="s">
        <v>166</v>
      </c>
    </row>
    <row r="6" spans="1:9" ht="12.75" customHeight="1" x14ac:dyDescent="0.2">
      <c r="B6" s="74" t="s">
        <v>114</v>
      </c>
      <c r="C6" s="74" t="s">
        <v>21</v>
      </c>
      <c r="D6" s="74">
        <v>34</v>
      </c>
      <c r="E6" s="74">
        <v>44</v>
      </c>
      <c r="F6" s="75">
        <f t="shared" si="0"/>
        <v>0.77272727272727271</v>
      </c>
      <c r="I6" s="33" t="s">
        <v>167</v>
      </c>
    </row>
    <row r="7" spans="1:9" ht="12.75" customHeight="1" x14ac:dyDescent="0.2">
      <c r="B7" s="74" t="s">
        <v>29</v>
      </c>
      <c r="C7" s="74" t="s">
        <v>21</v>
      </c>
      <c r="D7" s="74">
        <v>35.200000000000003</v>
      </c>
      <c r="E7" s="74">
        <v>40.1</v>
      </c>
      <c r="F7" s="75">
        <f t="shared" si="0"/>
        <v>0.87780548628428934</v>
      </c>
      <c r="I7" s="33" t="s">
        <v>168</v>
      </c>
    </row>
    <row r="8" spans="1:9" ht="12.75" customHeight="1" x14ac:dyDescent="0.2">
      <c r="B8" s="74" t="s">
        <v>30</v>
      </c>
      <c r="C8" s="74" t="s">
        <v>21</v>
      </c>
      <c r="D8" s="74">
        <v>16</v>
      </c>
      <c r="E8" s="74">
        <v>20</v>
      </c>
      <c r="F8" s="75">
        <f t="shared" si="0"/>
        <v>0.8</v>
      </c>
      <c r="I8" s="33" t="s">
        <v>169</v>
      </c>
    </row>
    <row r="9" spans="1:9" ht="12.75" customHeight="1" x14ac:dyDescent="0.2">
      <c r="B9" s="74" t="s">
        <v>31</v>
      </c>
      <c r="C9" s="74" t="s">
        <v>21</v>
      </c>
      <c r="D9" s="74">
        <v>27</v>
      </c>
      <c r="E9" s="74">
        <v>33</v>
      </c>
      <c r="F9" s="75">
        <f t="shared" si="0"/>
        <v>0.81818181818181823</v>
      </c>
      <c r="I9" s="33" t="s">
        <v>170</v>
      </c>
    </row>
    <row r="10" spans="1:9" ht="12.75" customHeight="1" x14ac:dyDescent="0.2">
      <c r="B10" s="10" t="s">
        <v>32</v>
      </c>
      <c r="C10" s="74" t="s">
        <v>21</v>
      </c>
      <c r="D10" s="10">
        <v>19</v>
      </c>
      <c r="E10" s="10">
        <v>28</v>
      </c>
      <c r="F10" s="75">
        <f t="shared" si="0"/>
        <v>0.6785714285714286</v>
      </c>
      <c r="I10" s="33" t="s">
        <v>171</v>
      </c>
    </row>
    <row r="11" spans="1:9" ht="12.75" customHeight="1" x14ac:dyDescent="0.2">
      <c r="B11" s="74" t="s">
        <v>33</v>
      </c>
      <c r="C11" s="74" t="s">
        <v>21</v>
      </c>
      <c r="D11" s="74">
        <v>34</v>
      </c>
      <c r="E11" s="74">
        <v>37</v>
      </c>
      <c r="F11" s="75">
        <f t="shared" si="0"/>
        <v>0.91891891891891897</v>
      </c>
      <c r="I11" s="33" t="s">
        <v>172</v>
      </c>
    </row>
    <row r="12" spans="1:9" ht="12.75" customHeight="1" x14ac:dyDescent="0.2">
      <c r="B12" s="74" t="s">
        <v>34</v>
      </c>
      <c r="C12" s="74" t="s">
        <v>21</v>
      </c>
      <c r="D12" s="74">
        <v>24.81</v>
      </c>
      <c r="E12" s="74">
        <v>46.1</v>
      </c>
      <c r="F12" s="75">
        <f t="shared" si="0"/>
        <v>0.53817787418655094</v>
      </c>
      <c r="I12" s="33" t="s">
        <v>173</v>
      </c>
    </row>
    <row r="13" spans="1:9" ht="12.75" customHeight="1" x14ac:dyDescent="0.2">
      <c r="B13" s="74" t="s">
        <v>35</v>
      </c>
      <c r="C13" s="74" t="s">
        <v>21</v>
      </c>
      <c r="D13" s="74">
        <v>23.55</v>
      </c>
      <c r="E13" s="74">
        <v>46.36</v>
      </c>
      <c r="F13" s="75">
        <f t="shared" si="0"/>
        <v>0.50798101811906815</v>
      </c>
      <c r="I13" s="33" t="s">
        <v>174</v>
      </c>
    </row>
    <row r="14" spans="1:9" ht="12.75" customHeight="1" x14ac:dyDescent="0.2">
      <c r="B14" s="74" t="s">
        <v>36</v>
      </c>
      <c r="C14" s="74" t="s">
        <v>21</v>
      </c>
      <c r="D14" s="74">
        <v>3.5999999999999997E-2</v>
      </c>
      <c r="E14" s="74">
        <v>50</v>
      </c>
      <c r="F14" s="75">
        <f t="shared" si="0"/>
        <v>7.1999999999999994E-4</v>
      </c>
      <c r="I14" s="33" t="s">
        <v>175</v>
      </c>
    </row>
    <row r="15" spans="1:9" ht="12.75" customHeight="1" x14ac:dyDescent="0.2">
      <c r="B15" s="74" t="s">
        <v>37</v>
      </c>
      <c r="C15" s="74" t="s">
        <v>21</v>
      </c>
      <c r="D15" s="74">
        <v>3.5999999999999997E-2</v>
      </c>
      <c r="E15" s="74">
        <v>50</v>
      </c>
      <c r="F15" s="75">
        <f t="shared" si="0"/>
        <v>7.1999999999999994E-4</v>
      </c>
      <c r="I15" s="33" t="s">
        <v>176</v>
      </c>
    </row>
    <row r="16" spans="1:9" ht="12.75" customHeight="1" x14ac:dyDescent="0.2">
      <c r="B16" s="74" t="s">
        <v>38</v>
      </c>
      <c r="C16" s="74" t="s">
        <v>21</v>
      </c>
      <c r="D16" s="74">
        <v>1.0999999999999999E-2</v>
      </c>
      <c r="E16" s="74">
        <v>120</v>
      </c>
      <c r="F16" s="75">
        <f t="shared" si="0"/>
        <v>9.1666666666666668E-5</v>
      </c>
      <c r="I16" s="33" t="s">
        <v>177</v>
      </c>
    </row>
    <row r="17" spans="4:9" ht="12.75" customHeight="1" x14ac:dyDescent="0.2">
      <c r="I17" s="33" t="s">
        <v>178</v>
      </c>
    </row>
    <row r="18" spans="4:9" ht="12.75" customHeight="1" x14ac:dyDescent="0.2">
      <c r="I18" s="33" t="s">
        <v>179</v>
      </c>
    </row>
    <row r="19" spans="4:9" ht="12.75" customHeight="1" x14ac:dyDescent="0.2">
      <c r="I19" s="35" t="s">
        <v>180</v>
      </c>
    </row>
    <row r="20" spans="4:9" ht="12.75" customHeight="1" x14ac:dyDescent="0.2">
      <c r="I20" s="33" t="s">
        <v>181</v>
      </c>
    </row>
    <row r="21" spans="4:9" ht="12.75" customHeight="1" x14ac:dyDescent="0.2">
      <c r="I21" s="33" t="s">
        <v>182</v>
      </c>
    </row>
    <row r="22" spans="4:9" ht="12.75" customHeight="1" x14ac:dyDescent="0.2">
      <c r="I22" s="33" t="s">
        <v>97</v>
      </c>
    </row>
    <row r="23" spans="4:9" ht="12.75" customHeight="1" x14ac:dyDescent="0.2">
      <c r="D23" s="10" t="s">
        <v>183</v>
      </c>
      <c r="E23" s="10" t="s">
        <v>184</v>
      </c>
      <c r="I23" s="33" t="s">
        <v>185</v>
      </c>
    </row>
    <row r="24" spans="4:9" ht="12.75" customHeight="1" x14ac:dyDescent="0.2">
      <c r="D24" s="10">
        <f>E24*F16</f>
        <v>6.4166666666666669E-3</v>
      </c>
      <c r="E24" s="76">
        <v>70</v>
      </c>
      <c r="F24" s="10">
        <f t="shared" ref="F24:F25" si="1">D24*E3</f>
        <v>0.17325000000000002</v>
      </c>
      <c r="I24" s="74" t="s">
        <v>186</v>
      </c>
    </row>
    <row r="25" spans="4:9" ht="12.75" customHeight="1" x14ac:dyDescent="0.2">
      <c r="D25" s="10">
        <f>E25*F16</f>
        <v>2.7499999999999998E-3</v>
      </c>
      <c r="E25" s="76">
        <v>30</v>
      </c>
      <c r="F25" s="10">
        <f t="shared" si="1"/>
        <v>0.10174999999999999</v>
      </c>
      <c r="I25" s="74" t="s">
        <v>187</v>
      </c>
    </row>
    <row r="26" spans="4:9" ht="12.75" customHeight="1" x14ac:dyDescent="0.2">
      <c r="D26" s="77">
        <f>D24/(D24+D25)</f>
        <v>0.70000000000000007</v>
      </c>
      <c r="E26" s="77">
        <f>E24/(E24+E25)</f>
        <v>0.7</v>
      </c>
      <c r="F26" s="78">
        <f>F25/F24</f>
        <v>0.58730158730158721</v>
      </c>
    </row>
  </sheetData>
  <pageMargins left="0.78750000000000009" right="0.78750000000000009" top="1.052778" bottom="1.052778" header="0.78750000000000009" footer="0.78750000000000009"/>
  <pageSetup paperSize="9" fitToWidth="0" fitToHeight="0" orientation="portrait" cellComments="asDisplayed" horizontalDpi="0" verticalDpi="0" copies="0"/>
  <headerFooter>
    <oddHeader>&amp;C&amp;"Times New Roman,Regular"&amp;12&amp;A</oddHeader>
    <oddFooter>&amp;C&amp;"Times New Roman,Regular"&amp;12Strona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30</vt:i4>
      </vt:variant>
    </vt:vector>
  </HeadingPairs>
  <TitlesOfParts>
    <vt:vector size="40" baseType="lpstr">
      <vt:lpstr>Tytuł</vt:lpstr>
      <vt:lpstr>Dział_1</vt:lpstr>
      <vt:lpstr>Dział_2</vt:lpstr>
      <vt:lpstr>Dział_3A</vt:lpstr>
      <vt:lpstr>Dział_3B</vt:lpstr>
      <vt:lpstr>Dział_4A</vt:lpstr>
      <vt:lpstr>Dział_4B-5</vt:lpstr>
      <vt:lpstr>Podsumowanie</vt:lpstr>
      <vt:lpstr>Listy</vt:lpstr>
      <vt:lpstr>Redukcja</vt:lpstr>
      <vt:lpstr>Dział_1!_xlnm_Print_Area</vt:lpstr>
      <vt:lpstr>Dział_2!_xlnm_Print_Area</vt:lpstr>
      <vt:lpstr>Dział_3A!_xlnm_Print_Area</vt:lpstr>
      <vt:lpstr>Dział_3B!_xlnm_Print_Area</vt:lpstr>
      <vt:lpstr>Dział_4A!_xlnm_Print_Area</vt:lpstr>
      <vt:lpstr>'Dział_4B-5'!_xlnm_Print_Area</vt:lpstr>
      <vt:lpstr>Podsumowanie!_xlnm_Print_Area</vt:lpstr>
      <vt:lpstr>Redukcja!_xlnm_Print_Area</vt:lpstr>
      <vt:lpstr>Tytuł!_xlnm_Print_Area</vt:lpstr>
      <vt:lpstr>Dział_1!Excel_BuiltIn_Print_Area</vt:lpstr>
      <vt:lpstr>Dział_2!Excel_BuiltIn_Print_Area</vt:lpstr>
      <vt:lpstr>Dział_3A!Excel_BuiltIn_Print_Area</vt:lpstr>
      <vt:lpstr>Dział_3B!Excel_BuiltIn_Print_Area</vt:lpstr>
      <vt:lpstr>Dział_4A!Excel_BuiltIn_Print_Area</vt:lpstr>
      <vt:lpstr>'Dział_4B-5'!Excel_BuiltIn_Print_Area</vt:lpstr>
      <vt:lpstr>Redukcja!Excel_BuiltIn_Print_Area</vt:lpstr>
      <vt:lpstr>Tytuł!Excel_BuiltIn_Print_Area</vt:lpstr>
      <vt:lpstr>Dział_1!Obszar_wydruku</vt:lpstr>
      <vt:lpstr>Dział_2!Obszar_wydruku</vt:lpstr>
      <vt:lpstr>Dział_3A!Obszar_wydruku</vt:lpstr>
      <vt:lpstr>Dział_3B!Obszar_wydruku</vt:lpstr>
      <vt:lpstr>Dział_4A!Obszar_wydruku</vt:lpstr>
      <vt:lpstr>'Dział_4B-5'!Obszar_wydruku</vt:lpstr>
      <vt:lpstr>Podsumowanie!Obszar_wydruku</vt:lpstr>
      <vt:lpstr>Redukcja!Obszar_wydruku</vt:lpstr>
      <vt:lpstr>Tytuł!Obszar_wydruku</vt:lpstr>
      <vt:lpstr>Dział_3A!Print_Area_0</vt:lpstr>
      <vt:lpstr>Dział_3B!Print_Area_0</vt:lpstr>
      <vt:lpstr>Dział_3A!Print_Area_0_0</vt:lpstr>
      <vt:lpstr>Dział_3B!Print_Area_0_0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Odyniec Marek</dc:creator>
  <dc:description/>
  <cp:lastModifiedBy>Marek O.</cp:lastModifiedBy>
  <cp:lastPrinted>2020-12-14T07:50:54Z</cp:lastPrinted>
  <dcterms:created xsi:type="dcterms:W3CDTF">1997-02-26T13:46:56Z</dcterms:created>
  <dcterms:modified xsi:type="dcterms:W3CDTF">2023-01-16T10:38:15Z</dcterms:modified>
</cp:coreProperties>
</file>