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workbookProtection workbookAlgorithmName="SHA-512" workbookHashValue="mHIsNucJxEunznj4foZJwkfbuwOsVmMPhWcXxBUVrwUlIi8OJVRbniffQUHcovXbRbk9a+6qrbN4pYSjknxbkg==" workbookSaltValue="c1I9BRXyx9yU9TNqaYKHCA==" workbookSpinCount="100000" lockStructure="1"/>
  <bookViews>
    <workbookView xWindow="0" yWindow="0" windowWidth="14850" windowHeight="9795" tabRatio="604"/>
  </bookViews>
  <sheets>
    <sheet name="Formularz PKI" sheetId="12" r:id="rId1"/>
    <sheet name="Arkusz2" sheetId="13" state="hidden" r:id="rId2"/>
    <sheet name="Dane Techniczne i Ekonomiczne" sheetId="2" r:id="rId3"/>
    <sheet name="Sprzedaż energii elektrycznej" sheetId="3" r:id="rId4"/>
    <sheet name="Sprzedaż ciepła" sheetId="9" r:id="rId5"/>
    <sheet name="Zakup paliwa" sheetId="10" r:id="rId6"/>
    <sheet name="Zakup CO2" sheetId="11" r:id="rId7"/>
  </sheets>
  <definedNames>
    <definedName name="_xlnm._FilterDatabase" localSheetId="0" hidden="1">'Formularz PKI'!$P$1:$P$75</definedName>
    <definedName name="_xlnm.Print_Area" localSheetId="0">'Formularz PKI'!$A$1:$M$74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2" l="1"/>
  <c r="D35" i="12" s="1"/>
  <c r="F35" i="12" l="1"/>
  <c r="H35" i="12" s="1"/>
  <c r="J35" i="12" s="1"/>
  <c r="L35" i="12" s="1"/>
  <c r="D37" i="12" s="1"/>
  <c r="F37" i="12" s="1"/>
  <c r="H37" i="12" s="1"/>
  <c r="J37" i="12" s="1"/>
  <c r="L37" i="12" s="1"/>
  <c r="D39" i="12" s="1"/>
  <c r="F39" i="12" s="1"/>
  <c r="H39" i="12" s="1"/>
  <c r="J39" i="12" s="1"/>
  <c r="L39" i="12" s="1"/>
  <c r="D41" i="12" s="1"/>
  <c r="E2" i="3" l="1"/>
  <c r="E3" i="2" l="1"/>
  <c r="E8" i="2" l="1"/>
  <c r="E5" i="2"/>
  <c r="I1" i="2"/>
  <c r="E4" i="2"/>
  <c r="Q17" i="2"/>
  <c r="Q54" i="2" s="1"/>
  <c r="D36" i="12" s="1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Q19" i="2"/>
  <c r="R17" i="2"/>
  <c r="R54" i="2" s="1"/>
  <c r="F36" i="12" s="1"/>
  <c r="S17" i="2"/>
  <c r="T17" i="2"/>
  <c r="T54" i="2" s="1"/>
  <c r="J36" i="12" s="1"/>
  <c r="U17" i="2"/>
  <c r="V17" i="2"/>
  <c r="V54" i="2" s="1"/>
  <c r="W17" i="2"/>
  <c r="X17" i="2"/>
  <c r="X54" i="2" s="1"/>
  <c r="Y17" i="2"/>
  <c r="Z17" i="2"/>
  <c r="Z54" i="2" s="1"/>
  <c r="AA17" i="2"/>
  <c r="AB17" i="2"/>
  <c r="AB54" i="2" s="1"/>
  <c r="AC17" i="2"/>
  <c r="AD17" i="2"/>
  <c r="AD54" i="2" s="1"/>
  <c r="AE17" i="2"/>
  <c r="AF17" i="2"/>
  <c r="AG17" i="2"/>
  <c r="AH17" i="2"/>
  <c r="AI17" i="2"/>
  <c r="AJ17" i="2"/>
  <c r="AK17" i="2"/>
  <c r="AL17" i="2"/>
  <c r="AM17" i="2"/>
  <c r="AN17" i="2"/>
  <c r="AO17" i="2"/>
  <c r="AP17" i="2"/>
  <c r="D38" i="12" l="1"/>
  <c r="AF54" i="2"/>
  <c r="D42" i="12" s="1"/>
  <c r="S54" i="2"/>
  <c r="H36" i="12" s="1"/>
  <c r="U54" i="2"/>
  <c r="L36" i="12" s="1"/>
  <c r="W54" i="2"/>
  <c r="Y54" i="2"/>
  <c r="AA54" i="2"/>
  <c r="D40" i="12" s="1"/>
  <c r="AC54" i="2"/>
  <c r="AE54" i="2"/>
  <c r="W49" i="2"/>
  <c r="F38" i="12" l="1"/>
  <c r="K51" i="2"/>
  <c r="M51" i="2"/>
  <c r="U49" i="2"/>
  <c r="Q51" i="2"/>
  <c r="R49" i="2"/>
  <c r="S49" i="2"/>
  <c r="T49" i="2"/>
  <c r="V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Q49" i="2"/>
  <c r="AP51" i="2"/>
  <c r="L51" i="2"/>
  <c r="N51" i="2"/>
  <c r="O51" i="2"/>
  <c r="P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H38" i="12" l="1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Q23" i="2"/>
  <c r="Q42" i="2"/>
  <c r="E5" i="11"/>
  <c r="Q38" i="2" s="1"/>
  <c r="AD5" i="11"/>
  <c r="AP38" i="2" s="1"/>
  <c r="AC5" i="11"/>
  <c r="AO38" i="2" s="1"/>
  <c r="AB5" i="11"/>
  <c r="AN38" i="2" s="1"/>
  <c r="AA5" i="11"/>
  <c r="AM38" i="2" s="1"/>
  <c r="Z5" i="11"/>
  <c r="AL38" i="2" s="1"/>
  <c r="Y5" i="11"/>
  <c r="AK38" i="2" s="1"/>
  <c r="X5" i="11"/>
  <c r="AJ38" i="2" s="1"/>
  <c r="W5" i="11"/>
  <c r="AI38" i="2" s="1"/>
  <c r="V5" i="11"/>
  <c r="AH38" i="2" s="1"/>
  <c r="U5" i="11"/>
  <c r="AG38" i="2" s="1"/>
  <c r="T5" i="11"/>
  <c r="AF38" i="2" s="1"/>
  <c r="S5" i="11"/>
  <c r="AE38" i="2" s="1"/>
  <c r="R5" i="11"/>
  <c r="AD38" i="2" s="1"/>
  <c r="Q5" i="11"/>
  <c r="AC38" i="2" s="1"/>
  <c r="P5" i="11"/>
  <c r="AB38" i="2" s="1"/>
  <c r="O5" i="11"/>
  <c r="AA38" i="2" s="1"/>
  <c r="N5" i="11"/>
  <c r="Z38" i="2" s="1"/>
  <c r="M5" i="11"/>
  <c r="Y38" i="2" s="1"/>
  <c r="L5" i="11"/>
  <c r="X38" i="2" s="1"/>
  <c r="K5" i="11"/>
  <c r="W38" i="2" s="1"/>
  <c r="J5" i="11"/>
  <c r="V38" i="2" s="1"/>
  <c r="I5" i="11"/>
  <c r="U38" i="2" s="1"/>
  <c r="H5" i="11"/>
  <c r="T38" i="2" s="1"/>
  <c r="G5" i="11"/>
  <c r="S38" i="2" s="1"/>
  <c r="F5" i="11"/>
  <c r="R38" i="2" s="1"/>
  <c r="J38" i="12" l="1"/>
  <c r="H2" i="3"/>
  <c r="L38" i="12" l="1"/>
  <c r="K47" i="2"/>
  <c r="L47" i="2" l="1"/>
  <c r="F40" i="12" l="1"/>
  <c r="K53" i="2"/>
  <c r="M47" i="2"/>
  <c r="H40" i="12" l="1"/>
  <c r="N47" i="2"/>
  <c r="M53" i="2" s="1"/>
  <c r="L53" i="2"/>
  <c r="F2" i="10"/>
  <c r="R22" i="2" s="1"/>
  <c r="R13" i="2" s="1"/>
  <c r="G2" i="10"/>
  <c r="S22" i="2" s="1"/>
  <c r="S13" i="2" s="1"/>
  <c r="H2" i="10"/>
  <c r="T22" i="2" s="1"/>
  <c r="T13" i="2" s="1"/>
  <c r="I2" i="10"/>
  <c r="U22" i="2" s="1"/>
  <c r="U13" i="2" s="1"/>
  <c r="J2" i="10"/>
  <c r="V22" i="2" s="1"/>
  <c r="V13" i="2" s="1"/>
  <c r="K2" i="10"/>
  <c r="W22" i="2" s="1"/>
  <c r="W13" i="2" s="1"/>
  <c r="L2" i="10"/>
  <c r="X22" i="2" s="1"/>
  <c r="X13" i="2" s="1"/>
  <c r="M2" i="10"/>
  <c r="Y22" i="2" s="1"/>
  <c r="Y13" i="2" s="1"/>
  <c r="N2" i="10"/>
  <c r="Z22" i="2" s="1"/>
  <c r="Z13" i="2" s="1"/>
  <c r="O2" i="10"/>
  <c r="AA22" i="2" s="1"/>
  <c r="AA13" i="2" s="1"/>
  <c r="P2" i="10"/>
  <c r="AB22" i="2" s="1"/>
  <c r="AB13" i="2" s="1"/>
  <c r="Q2" i="10"/>
  <c r="AC22" i="2" s="1"/>
  <c r="AC13" i="2" s="1"/>
  <c r="R2" i="10"/>
  <c r="AD22" i="2" s="1"/>
  <c r="AD13" i="2" s="1"/>
  <c r="S2" i="10"/>
  <c r="AE22" i="2" s="1"/>
  <c r="AE13" i="2" s="1"/>
  <c r="T2" i="10"/>
  <c r="AF22" i="2" s="1"/>
  <c r="AF13" i="2" s="1"/>
  <c r="U2" i="10"/>
  <c r="AG22" i="2" s="1"/>
  <c r="AG13" i="2" s="1"/>
  <c r="V2" i="10"/>
  <c r="AH22" i="2" s="1"/>
  <c r="AH13" i="2" s="1"/>
  <c r="W2" i="10"/>
  <c r="AI22" i="2" s="1"/>
  <c r="AI13" i="2" s="1"/>
  <c r="X2" i="10"/>
  <c r="AJ22" i="2" s="1"/>
  <c r="AJ13" i="2" s="1"/>
  <c r="Y2" i="10"/>
  <c r="AK22" i="2" s="1"/>
  <c r="AK13" i="2" s="1"/>
  <c r="Z2" i="10"/>
  <c r="AL22" i="2" s="1"/>
  <c r="AL13" i="2" s="1"/>
  <c r="AA2" i="10"/>
  <c r="AM22" i="2" s="1"/>
  <c r="AM13" i="2" s="1"/>
  <c r="AB2" i="10"/>
  <c r="AN22" i="2" s="1"/>
  <c r="AN13" i="2" s="1"/>
  <c r="AC2" i="10"/>
  <c r="AO22" i="2" s="1"/>
  <c r="AO13" i="2" s="1"/>
  <c r="AD2" i="10"/>
  <c r="AP22" i="2" s="1"/>
  <c r="AP13" i="2" s="1"/>
  <c r="E2" i="10"/>
  <c r="Q22" i="2" s="1"/>
  <c r="Q13" i="2" s="1"/>
  <c r="E2" i="9"/>
  <c r="Q21" i="2" s="1"/>
  <c r="F2" i="9"/>
  <c r="R21" i="2" s="1"/>
  <c r="G2" i="9"/>
  <c r="S21" i="2" s="1"/>
  <c r="H2" i="9"/>
  <c r="T21" i="2" s="1"/>
  <c r="I2" i="9"/>
  <c r="U21" i="2" s="1"/>
  <c r="J2" i="9"/>
  <c r="V21" i="2" s="1"/>
  <c r="K2" i="9"/>
  <c r="W21" i="2" s="1"/>
  <c r="L2" i="9"/>
  <c r="X21" i="2" s="1"/>
  <c r="M2" i="9"/>
  <c r="Y21" i="2" s="1"/>
  <c r="O2" i="9"/>
  <c r="AA21" i="2" s="1"/>
  <c r="P2" i="9"/>
  <c r="AB21" i="2" s="1"/>
  <c r="Q2" i="9"/>
  <c r="AC21" i="2" s="1"/>
  <c r="R2" i="9"/>
  <c r="AD21" i="2" s="1"/>
  <c r="S2" i="9"/>
  <c r="AE21" i="2" s="1"/>
  <c r="T2" i="9"/>
  <c r="AF21" i="2" s="1"/>
  <c r="U2" i="9"/>
  <c r="AG21" i="2" s="1"/>
  <c r="V2" i="9"/>
  <c r="AH21" i="2" s="1"/>
  <c r="W2" i="9"/>
  <c r="AI21" i="2" s="1"/>
  <c r="X2" i="9"/>
  <c r="AJ21" i="2" s="1"/>
  <c r="Y2" i="9"/>
  <c r="AK21" i="2" s="1"/>
  <c r="Z2" i="9"/>
  <c r="AL21" i="2" s="1"/>
  <c r="AA2" i="9"/>
  <c r="AM21" i="2" s="1"/>
  <c r="AB2" i="9"/>
  <c r="AN21" i="2" s="1"/>
  <c r="AC2" i="9"/>
  <c r="AO21" i="2" s="1"/>
  <c r="AD2" i="9"/>
  <c r="AP21" i="2" s="1"/>
  <c r="N2" i="9"/>
  <c r="Z21" i="2" s="1"/>
  <c r="T20" i="2"/>
  <c r="Q20" i="2"/>
  <c r="F2" i="3"/>
  <c r="R20" i="2" s="1"/>
  <c r="G2" i="3"/>
  <c r="S20" i="2" s="1"/>
  <c r="I2" i="3"/>
  <c r="U20" i="2" s="1"/>
  <c r="J2" i="3"/>
  <c r="V20" i="2" s="1"/>
  <c r="K2" i="3"/>
  <c r="W20" i="2" s="1"/>
  <c r="L2" i="3"/>
  <c r="X20" i="2" s="1"/>
  <c r="M2" i="3"/>
  <c r="Y20" i="2" s="1"/>
  <c r="N2" i="3"/>
  <c r="Z20" i="2" s="1"/>
  <c r="O2" i="3"/>
  <c r="AA20" i="2" s="1"/>
  <c r="P2" i="3"/>
  <c r="AB20" i="2" s="1"/>
  <c r="Q2" i="3"/>
  <c r="AC20" i="2" s="1"/>
  <c r="R2" i="3"/>
  <c r="AD20" i="2" s="1"/>
  <c r="S2" i="3"/>
  <c r="AE20" i="2" s="1"/>
  <c r="T2" i="3"/>
  <c r="AF20" i="2" s="1"/>
  <c r="U2" i="3"/>
  <c r="AG20" i="2" s="1"/>
  <c r="V2" i="3"/>
  <c r="AH20" i="2" s="1"/>
  <c r="W2" i="3"/>
  <c r="AI20" i="2" s="1"/>
  <c r="X2" i="3"/>
  <c r="AJ20" i="2" s="1"/>
  <c r="Y2" i="3"/>
  <c r="AK20" i="2" s="1"/>
  <c r="Z2" i="3"/>
  <c r="AL20" i="2" s="1"/>
  <c r="AA2" i="3"/>
  <c r="AM20" i="2" s="1"/>
  <c r="AB2" i="3"/>
  <c r="AN20" i="2" s="1"/>
  <c r="AC2" i="3"/>
  <c r="AO20" i="2" s="1"/>
  <c r="AD2" i="3"/>
  <c r="AP20" i="2" s="1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G26" i="10"/>
  <c r="I29" i="10"/>
  <c r="N35" i="10"/>
  <c r="V32" i="10"/>
  <c r="Y26" i="10"/>
  <c r="E14" i="10"/>
  <c r="F32" i="10"/>
  <c r="L14" i="10"/>
  <c r="P29" i="10"/>
  <c r="R35" i="10"/>
  <c r="X23" i="10"/>
  <c r="AD14" i="10"/>
  <c r="T35" i="9"/>
  <c r="G8" i="9"/>
  <c r="H29" i="9"/>
  <c r="J8" i="9"/>
  <c r="V20" i="9"/>
  <c r="Z35" i="9"/>
  <c r="F8" i="3"/>
  <c r="L8" i="3"/>
  <c r="R8" i="3"/>
  <c r="W20" i="3"/>
  <c r="X8" i="3"/>
  <c r="AD8" i="3"/>
  <c r="K20" i="3"/>
  <c r="AC20" i="3"/>
  <c r="J40" i="12" l="1"/>
  <c r="Q14" i="2"/>
  <c r="O47" i="2"/>
  <c r="N53" i="2" s="1"/>
  <c r="AK14" i="2"/>
  <c r="AE14" i="2"/>
  <c r="Y14" i="2"/>
  <c r="S14" i="2"/>
  <c r="R29" i="3"/>
  <c r="X11" i="3"/>
  <c r="R17" i="3"/>
  <c r="X26" i="3"/>
  <c r="R14" i="10"/>
  <c r="AP14" i="2"/>
  <c r="L23" i="10"/>
  <c r="F11" i="3"/>
  <c r="X14" i="10"/>
  <c r="L11" i="3"/>
  <c r="L26" i="3"/>
  <c r="L29" i="3"/>
  <c r="L17" i="3"/>
  <c r="L32" i="3"/>
  <c r="AD11" i="3"/>
  <c r="L23" i="3"/>
  <c r="L35" i="3"/>
  <c r="X14" i="2"/>
  <c r="AH14" i="2"/>
  <c r="AM14" i="2"/>
  <c r="AA14" i="2"/>
  <c r="V14" i="2"/>
  <c r="F17" i="3"/>
  <c r="X35" i="10"/>
  <c r="AD14" i="3"/>
  <c r="R20" i="3"/>
  <c r="AD35" i="10"/>
  <c r="AD20" i="3"/>
  <c r="R14" i="3"/>
  <c r="R23" i="3"/>
  <c r="AD32" i="3"/>
  <c r="AD35" i="3"/>
  <c r="R35" i="3"/>
  <c r="L8" i="10"/>
  <c r="R14" i="2"/>
  <c r="AJ14" i="2"/>
  <c r="AD14" i="2"/>
  <c r="AG14" i="2"/>
  <c r="U14" i="2"/>
  <c r="AN14" i="2"/>
  <c r="AB14" i="2"/>
  <c r="AO14" i="2"/>
  <c r="AI14" i="2"/>
  <c r="AC14" i="2"/>
  <c r="W14" i="2"/>
  <c r="AL14" i="2"/>
  <c r="AF14" i="2"/>
  <c r="Z14" i="2"/>
  <c r="T14" i="2"/>
  <c r="AC11" i="9"/>
  <c r="AC32" i="9"/>
  <c r="Q32" i="9"/>
  <c r="Q11" i="9"/>
  <c r="K32" i="9"/>
  <c r="K11" i="9"/>
  <c r="AB20" i="9"/>
  <c r="AB14" i="9"/>
  <c r="M17" i="10"/>
  <c r="M26" i="10"/>
  <c r="N20" i="9"/>
  <c r="N29" i="9"/>
  <c r="Q20" i="3"/>
  <c r="Q29" i="3"/>
  <c r="W11" i="9"/>
  <c r="W32" i="9"/>
  <c r="L35" i="10"/>
  <c r="AD8" i="10"/>
  <c r="X32" i="10"/>
  <c r="X35" i="3"/>
  <c r="AD23" i="10"/>
  <c r="X14" i="3"/>
  <c r="X20" i="3"/>
  <c r="AD29" i="3"/>
  <c r="F32" i="3"/>
  <c r="X8" i="10"/>
  <c r="L32" i="10"/>
  <c r="S35" i="9"/>
  <c r="S8" i="9"/>
  <c r="M8" i="9"/>
  <c r="M35" i="9"/>
  <c r="AB35" i="3"/>
  <c r="AB23" i="3"/>
  <c r="AB32" i="3"/>
  <c r="AB29" i="3"/>
  <c r="AB8" i="3"/>
  <c r="AB26" i="3"/>
  <c r="AB17" i="3"/>
  <c r="AB14" i="3"/>
  <c r="AB11" i="3"/>
  <c r="AB20" i="3"/>
  <c r="V8" i="3"/>
  <c r="V20" i="3"/>
  <c r="V14" i="3"/>
  <c r="V32" i="3"/>
  <c r="V11" i="3"/>
  <c r="V29" i="3"/>
  <c r="V23" i="3"/>
  <c r="V17" i="3"/>
  <c r="V35" i="3"/>
  <c r="V26" i="3"/>
  <c r="P29" i="3"/>
  <c r="P17" i="3"/>
  <c r="P35" i="3"/>
  <c r="P14" i="3"/>
  <c r="P20" i="3"/>
  <c r="P8" i="3"/>
  <c r="P26" i="3"/>
  <c r="P11" i="3"/>
  <c r="P32" i="3"/>
  <c r="P23" i="3"/>
  <c r="J32" i="3"/>
  <c r="J11" i="3"/>
  <c r="J8" i="3"/>
  <c r="J17" i="3"/>
  <c r="J29" i="3"/>
  <c r="J35" i="3"/>
  <c r="J23" i="3"/>
  <c r="J20" i="3"/>
  <c r="J14" i="3"/>
  <c r="J26" i="3"/>
  <c r="AD26" i="9"/>
  <c r="AD32" i="9"/>
  <c r="X17" i="9"/>
  <c r="X23" i="9"/>
  <c r="X8" i="9"/>
  <c r="X26" i="9"/>
  <c r="X32" i="9"/>
  <c r="R32" i="9"/>
  <c r="R17" i="9"/>
  <c r="L8" i="9"/>
  <c r="L26" i="9"/>
  <c r="L32" i="9"/>
  <c r="F26" i="9"/>
  <c r="F23" i="9"/>
  <c r="F17" i="9"/>
  <c r="AB32" i="10"/>
  <c r="AB29" i="10"/>
  <c r="AB20" i="10"/>
  <c r="AB11" i="10"/>
  <c r="J11" i="10"/>
  <c r="J29" i="10"/>
  <c r="J20" i="10"/>
  <c r="Y8" i="9"/>
  <c r="Y35" i="9"/>
  <c r="AA20" i="3"/>
  <c r="AA14" i="3"/>
  <c r="AA11" i="3"/>
  <c r="AA26" i="3"/>
  <c r="AA32" i="3"/>
  <c r="AA29" i="3"/>
  <c r="AA23" i="3"/>
  <c r="AA8" i="3"/>
  <c r="AA17" i="3"/>
  <c r="AA35" i="3"/>
  <c r="O23" i="3"/>
  <c r="O35" i="3"/>
  <c r="O20" i="3"/>
  <c r="O14" i="3"/>
  <c r="O8" i="3"/>
  <c r="O26" i="3"/>
  <c r="O32" i="3"/>
  <c r="O29" i="3"/>
  <c r="O17" i="3"/>
  <c r="O11" i="3"/>
  <c r="U29" i="10"/>
  <c r="U32" i="10"/>
  <c r="N29" i="3"/>
  <c r="N35" i="3"/>
  <c r="N14" i="3"/>
  <c r="N8" i="3"/>
  <c r="N32" i="3"/>
  <c r="N17" i="3"/>
  <c r="N23" i="3"/>
  <c r="N20" i="3"/>
  <c r="H29" i="3"/>
  <c r="H20" i="3"/>
  <c r="H14" i="3"/>
  <c r="H32" i="3"/>
  <c r="H8" i="3"/>
  <c r="H17" i="3"/>
  <c r="H35" i="3"/>
  <c r="H23" i="3"/>
  <c r="U8" i="3"/>
  <c r="U35" i="3"/>
  <c r="U26" i="3"/>
  <c r="U14" i="3"/>
  <c r="U11" i="3"/>
  <c r="U32" i="3"/>
  <c r="U29" i="3"/>
  <c r="U23" i="3"/>
  <c r="U17" i="3"/>
  <c r="U20" i="3"/>
  <c r="AA29" i="10"/>
  <c r="AA32" i="10"/>
  <c r="O32" i="10"/>
  <c r="O29" i="10"/>
  <c r="O11" i="10"/>
  <c r="O8" i="10"/>
  <c r="Z29" i="3"/>
  <c r="Z32" i="3"/>
  <c r="Z23" i="3"/>
  <c r="Z8" i="3"/>
  <c r="Z17" i="3"/>
  <c r="Z35" i="3"/>
  <c r="Z20" i="3"/>
  <c r="Z14" i="3"/>
  <c r="E8" i="3"/>
  <c r="E26" i="3"/>
  <c r="E35" i="3"/>
  <c r="E14" i="3"/>
  <c r="E32" i="3"/>
  <c r="E20" i="3"/>
  <c r="E11" i="3"/>
  <c r="E29" i="3"/>
  <c r="E23" i="3"/>
  <c r="E17" i="3"/>
  <c r="Y26" i="3"/>
  <c r="Y32" i="3"/>
  <c r="Y17" i="3"/>
  <c r="Y35" i="3"/>
  <c r="Y20" i="3"/>
  <c r="Y14" i="3"/>
  <c r="Y11" i="3"/>
  <c r="Y29" i="3"/>
  <c r="S26" i="3"/>
  <c r="S32" i="3"/>
  <c r="S17" i="3"/>
  <c r="S35" i="3"/>
  <c r="S20" i="3"/>
  <c r="S14" i="3"/>
  <c r="S11" i="3"/>
  <c r="S29" i="3"/>
  <c r="G26" i="3"/>
  <c r="G35" i="3"/>
  <c r="G29" i="3"/>
  <c r="G32" i="3"/>
  <c r="G17" i="3"/>
  <c r="G11" i="3"/>
  <c r="G14" i="3"/>
  <c r="G20" i="3"/>
  <c r="S26" i="10"/>
  <c r="S35" i="10"/>
  <c r="E11" i="9"/>
  <c r="E32" i="9"/>
  <c r="I8" i="3"/>
  <c r="I26" i="3"/>
  <c r="I17" i="3"/>
  <c r="I29" i="3"/>
  <c r="I35" i="3"/>
  <c r="I23" i="3"/>
  <c r="I14" i="3"/>
  <c r="I32" i="3"/>
  <c r="I11" i="3"/>
  <c r="I20" i="3"/>
  <c r="T29" i="3"/>
  <c r="T20" i="3"/>
  <c r="T14" i="3"/>
  <c r="T32" i="3"/>
  <c r="T17" i="3"/>
  <c r="T8" i="3"/>
  <c r="T35" i="3"/>
  <c r="T23" i="3"/>
  <c r="M26" i="3"/>
  <c r="M20" i="3"/>
  <c r="M14" i="3"/>
  <c r="M32" i="3"/>
  <c r="M11" i="3"/>
  <c r="M17" i="3"/>
  <c r="M29" i="3"/>
  <c r="M35" i="3"/>
  <c r="Q11" i="3"/>
  <c r="L14" i="3"/>
  <c r="AD17" i="3"/>
  <c r="L20" i="3"/>
  <c r="AD23" i="3"/>
  <c r="AD26" i="3"/>
  <c r="R26" i="3"/>
  <c r="F26" i="3"/>
  <c r="F29" i="3"/>
  <c r="X32" i="3"/>
  <c r="F35" i="3"/>
  <c r="AB32" i="9"/>
  <c r="AB8" i="9"/>
  <c r="AB11" i="9"/>
  <c r="AB23" i="9"/>
  <c r="AB29" i="9"/>
  <c r="V11" i="10"/>
  <c r="V20" i="10"/>
  <c r="V29" i="10"/>
  <c r="AC23" i="3"/>
  <c r="H11" i="9"/>
  <c r="Z17" i="9"/>
  <c r="H20" i="9"/>
  <c r="N26" i="9"/>
  <c r="N11" i="9"/>
  <c r="R11" i="3"/>
  <c r="F14" i="3"/>
  <c r="X17" i="3"/>
  <c r="F20" i="3"/>
  <c r="X23" i="3"/>
  <c r="F23" i="3"/>
  <c r="X29" i="3"/>
  <c r="R32" i="3"/>
  <c r="Z11" i="9"/>
  <c r="H17" i="9"/>
  <c r="T29" i="9"/>
  <c r="P32" i="10"/>
  <c r="P11" i="10"/>
  <c r="P20" i="10"/>
  <c r="T17" i="10"/>
  <c r="T26" i="10"/>
  <c r="H35" i="10"/>
  <c r="H26" i="10"/>
  <c r="AC8" i="10"/>
  <c r="AC14" i="10"/>
  <c r="AC23" i="10"/>
  <c r="W32" i="10"/>
  <c r="W8" i="10"/>
  <c r="Q32" i="10"/>
  <c r="Q23" i="10"/>
  <c r="Q8" i="10"/>
  <c r="K23" i="10"/>
  <c r="K8" i="10"/>
  <c r="K14" i="10"/>
  <c r="Z26" i="10"/>
  <c r="Z35" i="10"/>
  <c r="J32" i="10"/>
  <c r="R8" i="10"/>
  <c r="O20" i="10"/>
  <c r="AD32" i="10"/>
  <c r="AA8" i="10"/>
  <c r="E8" i="10"/>
  <c r="E32" i="10"/>
  <c r="I32" i="10"/>
  <c r="R23" i="10"/>
  <c r="R32" i="10"/>
  <c r="I8" i="10"/>
  <c r="U8" i="10"/>
  <c r="I11" i="10"/>
  <c r="AA11" i="10"/>
  <c r="W14" i="10"/>
  <c r="I20" i="10"/>
  <c r="AA20" i="10"/>
  <c r="U11" i="10"/>
  <c r="U20" i="10"/>
  <c r="G35" i="10"/>
  <c r="Y35" i="10"/>
  <c r="N17" i="10"/>
  <c r="E35" i="10"/>
  <c r="E26" i="10"/>
  <c r="E17" i="10"/>
  <c r="E29" i="10"/>
  <c r="E20" i="10"/>
  <c r="E11" i="10"/>
  <c r="K35" i="10"/>
  <c r="K26" i="10"/>
  <c r="K17" i="10"/>
  <c r="K29" i="10"/>
  <c r="K20" i="10"/>
  <c r="K11" i="10"/>
  <c r="Q35" i="10"/>
  <c r="Q26" i="10"/>
  <c r="Q17" i="10"/>
  <c r="Q29" i="10"/>
  <c r="Q20" i="10"/>
  <c r="Q11" i="10"/>
  <c r="W35" i="10"/>
  <c r="W26" i="10"/>
  <c r="W17" i="10"/>
  <c r="W29" i="10"/>
  <c r="W20" i="10"/>
  <c r="W11" i="10"/>
  <c r="AC35" i="10"/>
  <c r="AC26" i="10"/>
  <c r="AC17" i="10"/>
  <c r="AC29" i="10"/>
  <c r="AC20" i="10"/>
  <c r="AC11" i="10"/>
  <c r="Q14" i="10"/>
  <c r="S17" i="10"/>
  <c r="E23" i="10"/>
  <c r="W23" i="10"/>
  <c r="K32" i="10"/>
  <c r="AC32" i="10"/>
  <c r="M35" i="10"/>
  <c r="F35" i="10"/>
  <c r="F26" i="10"/>
  <c r="F17" i="10"/>
  <c r="F29" i="10"/>
  <c r="F20" i="10"/>
  <c r="F11" i="10"/>
  <c r="F23" i="10"/>
  <c r="G29" i="10"/>
  <c r="G20" i="10"/>
  <c r="G11" i="10"/>
  <c r="G32" i="10"/>
  <c r="G23" i="10"/>
  <c r="G14" i="10"/>
  <c r="G8" i="10"/>
  <c r="Y29" i="10"/>
  <c r="Y20" i="10"/>
  <c r="Y11" i="10"/>
  <c r="Y32" i="10"/>
  <c r="Y23" i="10"/>
  <c r="Y14" i="10"/>
  <c r="Y8" i="10"/>
  <c r="G17" i="10"/>
  <c r="Y17" i="10"/>
  <c r="M29" i="10"/>
  <c r="M20" i="10"/>
  <c r="M11" i="10"/>
  <c r="M32" i="10"/>
  <c r="M23" i="10"/>
  <c r="M14" i="10"/>
  <c r="M8" i="10"/>
  <c r="S29" i="10"/>
  <c r="S20" i="10"/>
  <c r="S11" i="10"/>
  <c r="S32" i="10"/>
  <c r="S23" i="10"/>
  <c r="S14" i="10"/>
  <c r="S8" i="10"/>
  <c r="H29" i="10"/>
  <c r="H20" i="10"/>
  <c r="H11" i="10"/>
  <c r="H32" i="10"/>
  <c r="H23" i="10"/>
  <c r="H14" i="10"/>
  <c r="H8" i="10"/>
  <c r="N29" i="10"/>
  <c r="N20" i="10"/>
  <c r="N11" i="10"/>
  <c r="N32" i="10"/>
  <c r="N23" i="10"/>
  <c r="N14" i="10"/>
  <c r="N8" i="10"/>
  <c r="T29" i="10"/>
  <c r="T20" i="10"/>
  <c r="T11" i="10"/>
  <c r="T32" i="10"/>
  <c r="T23" i="10"/>
  <c r="T14" i="10"/>
  <c r="T8" i="10"/>
  <c r="Z29" i="10"/>
  <c r="Z20" i="10"/>
  <c r="Z11" i="10"/>
  <c r="Z32" i="10"/>
  <c r="Z23" i="10"/>
  <c r="Z14" i="10"/>
  <c r="Z8" i="10"/>
  <c r="F8" i="10"/>
  <c r="F14" i="10"/>
  <c r="H17" i="10"/>
  <c r="Z17" i="10"/>
  <c r="N26" i="10"/>
  <c r="T35" i="10"/>
  <c r="I17" i="10"/>
  <c r="O17" i="10"/>
  <c r="U17" i="10"/>
  <c r="AA17" i="10"/>
  <c r="I26" i="10"/>
  <c r="O26" i="10"/>
  <c r="U26" i="10"/>
  <c r="AA26" i="10"/>
  <c r="I35" i="10"/>
  <c r="O35" i="10"/>
  <c r="U35" i="10"/>
  <c r="AA35" i="10"/>
  <c r="L11" i="10"/>
  <c r="R11" i="10"/>
  <c r="X11" i="10"/>
  <c r="AD11" i="10"/>
  <c r="J17" i="10"/>
  <c r="P17" i="10"/>
  <c r="V17" i="10"/>
  <c r="AB17" i="10"/>
  <c r="L20" i="10"/>
  <c r="R20" i="10"/>
  <c r="X20" i="10"/>
  <c r="AD20" i="10"/>
  <c r="J26" i="10"/>
  <c r="P26" i="10"/>
  <c r="V26" i="10"/>
  <c r="AB26" i="10"/>
  <c r="L29" i="10"/>
  <c r="R29" i="10"/>
  <c r="X29" i="10"/>
  <c r="AD29" i="10"/>
  <c r="J35" i="10"/>
  <c r="P35" i="10"/>
  <c r="V35" i="10"/>
  <c r="AB35" i="10"/>
  <c r="I14" i="10"/>
  <c r="O14" i="10"/>
  <c r="U14" i="10"/>
  <c r="AA14" i="10"/>
  <c r="I23" i="10"/>
  <c r="O23" i="10"/>
  <c r="U23" i="10"/>
  <c r="AA23" i="10"/>
  <c r="J8" i="10"/>
  <c r="P8" i="10"/>
  <c r="V8" i="10"/>
  <c r="AB8" i="10"/>
  <c r="J14" i="10"/>
  <c r="P14" i="10"/>
  <c r="V14" i="10"/>
  <c r="AB14" i="10"/>
  <c r="L17" i="10"/>
  <c r="R17" i="10"/>
  <c r="X17" i="10"/>
  <c r="AD17" i="10"/>
  <c r="J23" i="10"/>
  <c r="P23" i="10"/>
  <c r="V23" i="10"/>
  <c r="AB23" i="10"/>
  <c r="L26" i="10"/>
  <c r="R26" i="10"/>
  <c r="X26" i="10"/>
  <c r="AD26" i="10"/>
  <c r="Z29" i="9"/>
  <c r="H35" i="9"/>
  <c r="T20" i="9"/>
  <c r="Z26" i="9"/>
  <c r="N35" i="9"/>
  <c r="G35" i="9"/>
  <c r="AD14" i="9"/>
  <c r="T11" i="9"/>
  <c r="R14" i="9"/>
  <c r="T17" i="9"/>
  <c r="Z20" i="9"/>
  <c r="H26" i="9"/>
  <c r="P32" i="9"/>
  <c r="P35" i="9"/>
  <c r="P26" i="9"/>
  <c r="P17" i="9"/>
  <c r="V14" i="9"/>
  <c r="F35" i="9"/>
  <c r="F29" i="9"/>
  <c r="F20" i="9"/>
  <c r="F11" i="9"/>
  <c r="R35" i="9"/>
  <c r="R29" i="9"/>
  <c r="R20" i="9"/>
  <c r="R11" i="9"/>
  <c r="X35" i="9"/>
  <c r="X29" i="9"/>
  <c r="X20" i="9"/>
  <c r="X11" i="9"/>
  <c r="F8" i="9"/>
  <c r="R8" i="9"/>
  <c r="AD8" i="9"/>
  <c r="P11" i="9"/>
  <c r="J14" i="9"/>
  <c r="L17" i="9"/>
  <c r="AD17" i="9"/>
  <c r="P23" i="9"/>
  <c r="R26" i="9"/>
  <c r="F32" i="9"/>
  <c r="H32" i="9"/>
  <c r="H23" i="9"/>
  <c r="H14" i="9"/>
  <c r="H8" i="9"/>
  <c r="N32" i="9"/>
  <c r="N23" i="9"/>
  <c r="N14" i="9"/>
  <c r="N8" i="9"/>
  <c r="T32" i="9"/>
  <c r="T23" i="9"/>
  <c r="T14" i="9"/>
  <c r="T8" i="9"/>
  <c r="Z32" i="9"/>
  <c r="Z23" i="9"/>
  <c r="Z14" i="9"/>
  <c r="Z8" i="9"/>
  <c r="L14" i="9"/>
  <c r="N17" i="9"/>
  <c r="P20" i="9"/>
  <c r="R23" i="9"/>
  <c r="T26" i="9"/>
  <c r="V29" i="9"/>
  <c r="I29" i="9"/>
  <c r="I20" i="9"/>
  <c r="I11" i="9"/>
  <c r="I32" i="9"/>
  <c r="I23" i="9"/>
  <c r="I14" i="9"/>
  <c r="I8" i="9"/>
  <c r="I35" i="9"/>
  <c r="I26" i="9"/>
  <c r="I17" i="9"/>
  <c r="O29" i="9"/>
  <c r="O20" i="9"/>
  <c r="O11" i="9"/>
  <c r="O32" i="9"/>
  <c r="O23" i="9"/>
  <c r="O14" i="9"/>
  <c r="O8" i="9"/>
  <c r="O35" i="9"/>
  <c r="O26" i="9"/>
  <c r="O17" i="9"/>
  <c r="U29" i="9"/>
  <c r="U20" i="9"/>
  <c r="U11" i="9"/>
  <c r="U32" i="9"/>
  <c r="U23" i="9"/>
  <c r="U14" i="9"/>
  <c r="U8" i="9"/>
  <c r="U35" i="9"/>
  <c r="U26" i="9"/>
  <c r="U17" i="9"/>
  <c r="AA29" i="9"/>
  <c r="AA20" i="9"/>
  <c r="AA11" i="9"/>
  <c r="AA32" i="9"/>
  <c r="AA23" i="9"/>
  <c r="AA14" i="9"/>
  <c r="AA8" i="9"/>
  <c r="AA35" i="9"/>
  <c r="AA26" i="9"/>
  <c r="AA17" i="9"/>
  <c r="V8" i="9"/>
  <c r="P14" i="9"/>
  <c r="V23" i="9"/>
  <c r="J32" i="9"/>
  <c r="J35" i="9"/>
  <c r="J26" i="9"/>
  <c r="J17" i="9"/>
  <c r="J11" i="9"/>
  <c r="V11" i="9"/>
  <c r="J29" i="9"/>
  <c r="J23" i="9"/>
  <c r="V32" i="9"/>
  <c r="V35" i="9"/>
  <c r="V26" i="9"/>
  <c r="V17" i="9"/>
  <c r="L35" i="9"/>
  <c r="L29" i="9"/>
  <c r="L20" i="9"/>
  <c r="L11" i="9"/>
  <c r="AD35" i="9"/>
  <c r="AD29" i="9"/>
  <c r="AD20" i="9"/>
  <c r="AD11" i="9"/>
  <c r="P8" i="9"/>
  <c r="F14" i="9"/>
  <c r="X14" i="9"/>
  <c r="J20" i="9"/>
  <c r="L23" i="9"/>
  <c r="AD23" i="9"/>
  <c r="P29" i="9"/>
  <c r="G14" i="9"/>
  <c r="M14" i="9"/>
  <c r="S14" i="9"/>
  <c r="Y14" i="9"/>
  <c r="E20" i="9"/>
  <c r="K20" i="9"/>
  <c r="Q20" i="9"/>
  <c r="W20" i="9"/>
  <c r="AC20" i="9"/>
  <c r="G23" i="9"/>
  <c r="M23" i="9"/>
  <c r="S23" i="9"/>
  <c r="Y23" i="9"/>
  <c r="E29" i="9"/>
  <c r="K29" i="9"/>
  <c r="Q29" i="9"/>
  <c r="W29" i="9"/>
  <c r="AC29" i="9"/>
  <c r="G32" i="9"/>
  <c r="M32" i="9"/>
  <c r="S32" i="9"/>
  <c r="Y32" i="9"/>
  <c r="AB17" i="9"/>
  <c r="AB26" i="9"/>
  <c r="AB35" i="9"/>
  <c r="G11" i="9"/>
  <c r="M11" i="9"/>
  <c r="S11" i="9"/>
  <c r="Y11" i="9"/>
  <c r="E17" i="9"/>
  <c r="K17" i="9"/>
  <c r="Q17" i="9"/>
  <c r="W17" i="9"/>
  <c r="AC17" i="9"/>
  <c r="G20" i="9"/>
  <c r="M20" i="9"/>
  <c r="S20" i="9"/>
  <c r="Y20" i="9"/>
  <c r="E26" i="9"/>
  <c r="K26" i="9"/>
  <c r="Q26" i="9"/>
  <c r="W26" i="9"/>
  <c r="AC26" i="9"/>
  <c r="G29" i="9"/>
  <c r="M29" i="9"/>
  <c r="S29" i="9"/>
  <c r="Y29" i="9"/>
  <c r="E35" i="9"/>
  <c r="K35" i="9"/>
  <c r="Q35" i="9"/>
  <c r="W35" i="9"/>
  <c r="AC35" i="9"/>
  <c r="E8" i="9"/>
  <c r="K8" i="9"/>
  <c r="Q8" i="9"/>
  <c r="W8" i="9"/>
  <c r="AC8" i="9"/>
  <c r="E14" i="9"/>
  <c r="K14" i="9"/>
  <c r="Q14" i="9"/>
  <c r="W14" i="9"/>
  <c r="AC14" i="9"/>
  <c r="G17" i="9"/>
  <c r="M17" i="9"/>
  <c r="S17" i="9"/>
  <c r="Y17" i="9"/>
  <c r="E23" i="9"/>
  <c r="K23" i="9"/>
  <c r="Q23" i="9"/>
  <c r="W23" i="9"/>
  <c r="AC23" i="9"/>
  <c r="G26" i="9"/>
  <c r="M26" i="9"/>
  <c r="S26" i="9"/>
  <c r="Y26" i="9"/>
  <c r="W11" i="3"/>
  <c r="W26" i="3"/>
  <c r="W29" i="3"/>
  <c r="W8" i="3"/>
  <c r="AC29" i="3"/>
  <c r="AC11" i="3"/>
  <c r="K23" i="3"/>
  <c r="AC26" i="3"/>
  <c r="K26" i="3"/>
  <c r="AC8" i="3"/>
  <c r="K8" i="3"/>
  <c r="Q23" i="3"/>
  <c r="K11" i="3"/>
  <c r="AC14" i="3"/>
  <c r="W14" i="3"/>
  <c r="Q14" i="3"/>
  <c r="K14" i="3"/>
  <c r="W23" i="3"/>
  <c r="Q26" i="3"/>
  <c r="K29" i="3"/>
  <c r="AC32" i="3"/>
  <c r="W32" i="3"/>
  <c r="Q32" i="3"/>
  <c r="K32" i="3"/>
  <c r="Q8" i="3"/>
  <c r="AC17" i="3"/>
  <c r="W17" i="3"/>
  <c r="Q17" i="3"/>
  <c r="K17" i="3"/>
  <c r="Y23" i="3"/>
  <c r="S23" i="3"/>
  <c r="M23" i="3"/>
  <c r="G23" i="3"/>
  <c r="Z26" i="3"/>
  <c r="T26" i="3"/>
  <c r="N26" i="3"/>
  <c r="H26" i="3"/>
  <c r="AC35" i="3"/>
  <c r="W35" i="3"/>
  <c r="Q35" i="3"/>
  <c r="K35" i="3"/>
  <c r="Y8" i="3"/>
  <c r="S8" i="3"/>
  <c r="M8" i="3"/>
  <c r="G8" i="3"/>
  <c r="Z11" i="3"/>
  <c r="T11" i="3"/>
  <c r="N11" i="3"/>
  <c r="H11" i="3"/>
  <c r="L40" i="12" l="1"/>
  <c r="O3" i="3"/>
  <c r="P3" i="3"/>
  <c r="AB3" i="3"/>
  <c r="G3" i="3"/>
  <c r="X3" i="3"/>
  <c r="L3" i="3"/>
  <c r="H3" i="3"/>
  <c r="Z3" i="3"/>
  <c r="J3" i="3"/>
  <c r="V3" i="3"/>
  <c r="N3" i="3"/>
  <c r="Y3" i="3"/>
  <c r="T3" i="3"/>
  <c r="AD3" i="3"/>
  <c r="E3" i="3"/>
  <c r="E1" i="3" s="1"/>
  <c r="AA3" i="3"/>
  <c r="R3" i="3"/>
  <c r="F3" i="3"/>
  <c r="F1" i="3" s="1"/>
  <c r="E3" i="9"/>
  <c r="U3" i="3"/>
  <c r="M3" i="3"/>
  <c r="T3" i="9"/>
  <c r="F3" i="10"/>
  <c r="S3" i="3"/>
  <c r="I3" i="3"/>
  <c r="AC3" i="3"/>
  <c r="I3" i="10"/>
  <c r="W3" i="10"/>
  <c r="U3" i="10"/>
  <c r="X3" i="10"/>
  <c r="G3" i="10"/>
  <c r="O3" i="10"/>
  <c r="R3" i="10"/>
  <c r="S3" i="10"/>
  <c r="AC3" i="10"/>
  <c r="Q3" i="10"/>
  <c r="AD3" i="10"/>
  <c r="L3" i="10"/>
  <c r="H3" i="10"/>
  <c r="K3" i="10"/>
  <c r="E3" i="10"/>
  <c r="AB3" i="10"/>
  <c r="Y3" i="10"/>
  <c r="P3" i="10"/>
  <c r="AA3" i="10"/>
  <c r="Z3" i="10"/>
  <c r="M3" i="10"/>
  <c r="J3" i="10"/>
  <c r="T3" i="10"/>
  <c r="V3" i="10"/>
  <c r="N3" i="10"/>
  <c r="S3" i="9"/>
  <c r="J3" i="9"/>
  <c r="L3" i="9"/>
  <c r="Y3" i="9"/>
  <c r="AB3" i="9"/>
  <c r="M3" i="9"/>
  <c r="W3" i="9"/>
  <c r="X3" i="9"/>
  <c r="Q3" i="9"/>
  <c r="AD3" i="9"/>
  <c r="V3" i="9"/>
  <c r="O3" i="9"/>
  <c r="Z3" i="9"/>
  <c r="H3" i="9"/>
  <c r="R3" i="9"/>
  <c r="G3" i="9"/>
  <c r="K3" i="9"/>
  <c r="P3" i="9"/>
  <c r="F3" i="9"/>
  <c r="AC3" i="9"/>
  <c r="U3" i="9"/>
  <c r="N3" i="9"/>
  <c r="AA3" i="9"/>
  <c r="I3" i="9"/>
  <c r="Q3" i="3"/>
  <c r="K3" i="3"/>
  <c r="W3" i="3"/>
  <c r="J43" i="12" l="1"/>
  <c r="AH37" i="2"/>
  <c r="AH36" i="2" s="1"/>
  <c r="V1" i="10"/>
  <c r="AL37" i="2"/>
  <c r="AL36" i="2" s="1"/>
  <c r="Z1" i="10"/>
  <c r="AN37" i="2"/>
  <c r="AN36" i="2" s="1"/>
  <c r="AB1" i="10"/>
  <c r="X37" i="2"/>
  <c r="X36" i="2" s="1"/>
  <c r="L1" i="10"/>
  <c r="AE37" i="2"/>
  <c r="AE36" i="2" s="1"/>
  <c r="S1" i="10"/>
  <c r="AJ37" i="2"/>
  <c r="AJ36" i="2" s="1"/>
  <c r="X1" i="10"/>
  <c r="Z37" i="2"/>
  <c r="Z36" i="2" s="1"/>
  <c r="N1" i="10"/>
  <c r="Y37" i="2"/>
  <c r="Y36" i="2" s="1"/>
  <c r="M1" i="10"/>
  <c r="AK37" i="2"/>
  <c r="AK36" i="2" s="1"/>
  <c r="Y1" i="10"/>
  <c r="T37" i="2"/>
  <c r="T36" i="2" s="1"/>
  <c r="H1" i="10"/>
  <c r="AO37" i="2"/>
  <c r="AC1" i="10"/>
  <c r="S37" i="2"/>
  <c r="S36" i="2" s="1"/>
  <c r="G1" i="10"/>
  <c r="U37" i="2"/>
  <c r="I1" i="10"/>
  <c r="R37" i="2"/>
  <c r="R36" i="2" s="1"/>
  <c r="F1" i="10"/>
  <c r="V37" i="2"/>
  <c r="J1" i="10"/>
  <c r="AB37" i="2"/>
  <c r="AB36" i="2" s="1"/>
  <c r="P1" i="10"/>
  <c r="W37" i="2"/>
  <c r="K1" i="10"/>
  <c r="AC37" i="2"/>
  <c r="AC36" i="2" s="1"/>
  <c r="Q1" i="10"/>
  <c r="AA37" i="2"/>
  <c r="O1" i="10"/>
  <c r="AI37" i="2"/>
  <c r="AI36" i="2" s="1"/>
  <c r="W1" i="10"/>
  <c r="AF37" i="2"/>
  <c r="AF36" i="2" s="1"/>
  <c r="T1" i="10"/>
  <c r="AM37" i="2"/>
  <c r="AM36" i="2" s="1"/>
  <c r="AA1" i="10"/>
  <c r="Q37" i="2"/>
  <c r="E1" i="10"/>
  <c r="AP37" i="2"/>
  <c r="AP36" i="2" s="1"/>
  <c r="AD1" i="10"/>
  <c r="AD37" i="2"/>
  <c r="AD36" i="2" s="1"/>
  <c r="R1" i="10"/>
  <c r="AG37" i="2"/>
  <c r="AG36" i="2" s="1"/>
  <c r="U1" i="10"/>
  <c r="AM33" i="2"/>
  <c r="AA1" i="9"/>
  <c r="AD33" i="2"/>
  <c r="R1" i="9"/>
  <c r="AI33" i="2"/>
  <c r="W1" i="9"/>
  <c r="AF33" i="2"/>
  <c r="T1" i="9"/>
  <c r="AO33" i="2"/>
  <c r="AC1" i="9"/>
  <c r="AA33" i="2"/>
  <c r="O1" i="9"/>
  <c r="AJ33" i="2"/>
  <c r="X1" i="9"/>
  <c r="Q33" i="2"/>
  <c r="E1" i="9"/>
  <c r="AG33" i="2"/>
  <c r="U1" i="9"/>
  <c r="W33" i="2"/>
  <c r="K1" i="9"/>
  <c r="AL33" i="2"/>
  <c r="Z1" i="9"/>
  <c r="AC33" i="2"/>
  <c r="Q1" i="9"/>
  <c r="AN33" i="2"/>
  <c r="AB1" i="9"/>
  <c r="AE33" i="2"/>
  <c r="S1" i="9"/>
  <c r="R33" i="2"/>
  <c r="F1" i="9"/>
  <c r="AH33" i="2"/>
  <c r="V1" i="9"/>
  <c r="X33" i="2"/>
  <c r="L1" i="9"/>
  <c r="U33" i="2"/>
  <c r="I1" i="9"/>
  <c r="S33" i="2"/>
  <c r="G1" i="9"/>
  <c r="AK33" i="2"/>
  <c r="Y1" i="9"/>
  <c r="Z33" i="2"/>
  <c r="N1" i="9"/>
  <c r="AB33" i="2"/>
  <c r="P1" i="9"/>
  <c r="T33" i="2"/>
  <c r="H1" i="9"/>
  <c r="AP33" i="2"/>
  <c r="AD1" i="9"/>
  <c r="Y33" i="2"/>
  <c r="M1" i="9"/>
  <c r="V33" i="2"/>
  <c r="J1" i="9"/>
  <c r="Q32" i="2"/>
  <c r="V32" i="2"/>
  <c r="J1" i="3"/>
  <c r="S32" i="2"/>
  <c r="G1" i="3"/>
  <c r="AO32" i="2"/>
  <c r="AC1" i="3"/>
  <c r="AG32" i="2"/>
  <c r="U1" i="3"/>
  <c r="AP32" i="2"/>
  <c r="AD1" i="3"/>
  <c r="AL32" i="2"/>
  <c r="Z1" i="3"/>
  <c r="X32" i="2"/>
  <c r="L1" i="3"/>
  <c r="AF32" i="2"/>
  <c r="T1" i="3"/>
  <c r="AI32" i="2"/>
  <c r="W1" i="3"/>
  <c r="R32" i="2"/>
  <c r="AK32" i="2"/>
  <c r="Y1" i="3"/>
  <c r="AN32" i="2"/>
  <c r="AB1" i="3"/>
  <c r="Y32" i="2"/>
  <c r="M1" i="3"/>
  <c r="T32" i="2"/>
  <c r="H1" i="3"/>
  <c r="W32" i="2"/>
  <c r="K1" i="3"/>
  <c r="Z32" i="2"/>
  <c r="N1" i="3"/>
  <c r="AB32" i="2"/>
  <c r="P1" i="3"/>
  <c r="U32" i="2"/>
  <c r="I1" i="3"/>
  <c r="AJ32" i="2"/>
  <c r="X1" i="3"/>
  <c r="AE32" i="2"/>
  <c r="S1" i="3"/>
  <c r="AD32" i="2"/>
  <c r="R1" i="3"/>
  <c r="AC32" i="2"/>
  <c r="Q1" i="3"/>
  <c r="AM32" i="2"/>
  <c r="AA1" i="3"/>
  <c r="AH32" i="2"/>
  <c r="V1" i="3"/>
  <c r="AA32" i="2"/>
  <c r="O1" i="3"/>
  <c r="AM31" i="2" l="1"/>
  <c r="T31" i="2"/>
  <c r="R31" i="2"/>
  <c r="AF31" i="2"/>
  <c r="AG31" i="2"/>
  <c r="AA31" i="2"/>
  <c r="AD31" i="2"/>
  <c r="Z31" i="2"/>
  <c r="AN31" i="2"/>
  <c r="AL31" i="2"/>
  <c r="S31" i="2"/>
  <c r="AJ31" i="2"/>
  <c r="AB31" i="2"/>
  <c r="W31" i="2"/>
  <c r="Y31" i="2"/>
  <c r="AK31" i="2"/>
  <c r="AI31" i="2"/>
  <c r="X31" i="2"/>
  <c r="AP31" i="2"/>
  <c r="AO31" i="2"/>
  <c r="V31" i="2"/>
  <c r="W36" i="2"/>
  <c r="V36" i="2"/>
  <c r="AO36" i="2"/>
  <c r="Q36" i="2"/>
  <c r="AA36" i="2"/>
  <c r="U36" i="2"/>
  <c r="AH31" i="2"/>
  <c r="AC31" i="2"/>
  <c r="AE31" i="2"/>
  <c r="Q31" i="2"/>
  <c r="U31" i="2"/>
  <c r="AC43" i="2" l="1"/>
  <c r="AC35" i="2" s="1"/>
  <c r="S43" i="2"/>
  <c r="S35" i="2" s="1"/>
  <c r="AF43" i="2"/>
  <c r="AF35" i="2" s="1"/>
  <c r="AK43" i="2"/>
  <c r="AK35" i="2" s="1"/>
  <c r="AH43" i="2"/>
  <c r="AH35" i="2" s="1"/>
  <c r="V43" i="2"/>
  <c r="V35" i="2" s="1"/>
  <c r="W43" i="2"/>
  <c r="W35" i="2" s="1"/>
  <c r="AE43" i="2"/>
  <c r="AE35" i="2" s="1"/>
  <c r="AL43" i="2"/>
  <c r="AL35" i="2" s="1"/>
  <c r="U43" i="2"/>
  <c r="U35" i="2" s="1"/>
  <c r="Y43" i="2"/>
  <c r="Y35" i="2" s="1"/>
  <c r="Z43" i="2"/>
  <c r="Z35" i="2" s="1"/>
  <c r="AG43" i="2"/>
  <c r="AG35" i="2" s="1"/>
  <c r="T43" i="2"/>
  <c r="T35" i="2" s="1"/>
  <c r="AI43" i="2"/>
  <c r="AI35" i="2" s="1"/>
  <c r="AM43" i="2"/>
  <c r="AM35" i="2" s="1"/>
  <c r="AB43" i="2"/>
  <c r="AB35" i="2" s="1"/>
  <c r="AN43" i="2"/>
  <c r="AN35" i="2" s="1"/>
  <c r="AA43" i="2"/>
  <c r="AA35" i="2" s="1"/>
  <c r="AD43" i="2"/>
  <c r="AD35" i="2" s="1"/>
  <c r="X43" i="2"/>
  <c r="X35" i="2" s="1"/>
  <c r="AJ43" i="2"/>
  <c r="AJ35" i="2" s="1"/>
  <c r="P47" i="2" l="1"/>
  <c r="R43" i="2"/>
  <c r="R35" i="2" s="1"/>
  <c r="AO43" i="2"/>
  <c r="AO35" i="2" s="1"/>
  <c r="O53" i="2" l="1"/>
  <c r="Q47" i="2"/>
  <c r="Q52" i="2" l="1"/>
  <c r="P53" i="2"/>
  <c r="R47" i="2"/>
  <c r="AP43" i="2"/>
  <c r="AP35" i="2" s="1"/>
  <c r="R52" i="2" l="1"/>
  <c r="Q53" i="2"/>
  <c r="S47" i="2"/>
  <c r="S52" i="2" l="1"/>
  <c r="R53" i="2"/>
  <c r="T47" i="2"/>
  <c r="T52" i="2" l="1"/>
  <c r="S53" i="2"/>
  <c r="U47" i="2"/>
  <c r="U52" i="2" l="1"/>
  <c r="T53" i="2"/>
  <c r="V47" i="2"/>
  <c r="V52" i="2" l="1"/>
  <c r="U53" i="2"/>
  <c r="W47" i="2"/>
  <c r="W52" i="2" l="1"/>
  <c r="V53" i="2"/>
  <c r="X47" i="2"/>
  <c r="X52" i="2" l="1"/>
  <c r="W53" i="2"/>
  <c r="Y47" i="2"/>
  <c r="Y52" i="2" l="1"/>
  <c r="X53" i="2"/>
  <c r="Z47" i="2"/>
  <c r="Z52" i="2" l="1"/>
  <c r="Y53" i="2"/>
  <c r="AA47" i="2"/>
  <c r="AA52" i="2" l="1"/>
  <c r="Z53" i="2"/>
  <c r="AB47" i="2"/>
  <c r="AB52" i="2" l="1"/>
  <c r="AA53" i="2"/>
  <c r="AC47" i="2"/>
  <c r="AC52" i="2" l="1"/>
  <c r="AB53" i="2"/>
  <c r="AD47" i="2"/>
  <c r="AD52" i="2" l="1"/>
  <c r="AC53" i="2"/>
  <c r="AE47" i="2"/>
  <c r="AE52" i="2" l="1"/>
  <c r="AD53" i="2"/>
  <c r="AF47" i="2"/>
  <c r="AF52" i="2" l="1"/>
  <c r="AE53" i="2"/>
  <c r="AG47" i="2"/>
  <c r="AG52" i="2" l="1"/>
  <c r="AF53" i="2"/>
  <c r="AH47" i="2"/>
  <c r="AH52" i="2" l="1"/>
  <c r="AG53" i="2"/>
  <c r="AI47" i="2"/>
  <c r="AI52" i="2" l="1"/>
  <c r="AH53" i="2"/>
  <c r="AJ47" i="2"/>
  <c r="Q43" i="2"/>
  <c r="Q35" i="2" s="1"/>
  <c r="AJ52" i="2" l="1"/>
  <c r="AI53" i="2"/>
  <c r="AK47" i="2"/>
  <c r="AK52" i="2" l="1"/>
  <c r="AJ53" i="2"/>
  <c r="AL47" i="2"/>
  <c r="AL52" i="2" l="1"/>
  <c r="AK53" i="2"/>
  <c r="AM47" i="2"/>
  <c r="AM52" i="2" l="1"/>
  <c r="AL53" i="2"/>
  <c r="AN47" i="2"/>
  <c r="AN52" i="2" l="1"/>
  <c r="AM53" i="2"/>
  <c r="AO47" i="2"/>
  <c r="AO52" i="2" l="1"/>
  <c r="AN53" i="2"/>
  <c r="AP47" i="2"/>
  <c r="AP53" i="2" l="1"/>
  <c r="AP52" i="2"/>
  <c r="AO53" i="2"/>
</calcChain>
</file>

<file path=xl/sharedStrings.xml><?xml version="1.0" encoding="utf-8"?>
<sst xmlns="http://schemas.openxmlformats.org/spreadsheetml/2006/main" count="659" uniqueCount="303">
  <si>
    <t>średnia cena</t>
  </si>
  <si>
    <t>wartość</t>
  </si>
  <si>
    <t>ilość
(z dokładnością do 0,001 MWh)</t>
  </si>
  <si>
    <t>(+1)</t>
  </si>
  <si>
    <t>(+2)</t>
  </si>
  <si>
    <t>(+4)</t>
  </si>
  <si>
    <t>(+5)</t>
  </si>
  <si>
    <t>(+6)</t>
  </si>
  <si>
    <t>(+7)</t>
  </si>
  <si>
    <t>(+8)</t>
  </si>
  <si>
    <t>(+9)</t>
  </si>
  <si>
    <t>(+10)</t>
  </si>
  <si>
    <t>(+11)</t>
  </si>
  <si>
    <t>(+12)</t>
  </si>
  <si>
    <t>(+13)</t>
  </si>
  <si>
    <t>(+14)</t>
  </si>
  <si>
    <t>(+15)</t>
  </si>
  <si>
    <t>(+16)</t>
  </si>
  <si>
    <t>(+17)</t>
  </si>
  <si>
    <t>(+18)</t>
  </si>
  <si>
    <t>(+19)</t>
  </si>
  <si>
    <t>(+20)</t>
  </si>
  <si>
    <t>(+21)</t>
  </si>
  <si>
    <t>(+22)</t>
  </si>
  <si>
    <t>(+23)</t>
  </si>
  <si>
    <t>(+24)</t>
  </si>
  <si>
    <t>(+25)</t>
  </si>
  <si>
    <t>(+26)</t>
  </si>
  <si>
    <t>(+3)</t>
  </si>
  <si>
    <t>Plan rok:</t>
  </si>
  <si>
    <t>Odbiorca 1</t>
  </si>
  <si>
    <t>Odbiorca 2</t>
  </si>
  <si>
    <t>Odbiorca 3</t>
  </si>
  <si>
    <t>Odbiorca 4</t>
  </si>
  <si>
    <t>Odbiorca 5</t>
  </si>
  <si>
    <t>Odbiorca 6</t>
  </si>
  <si>
    <t>Odbiorca 7</t>
  </si>
  <si>
    <t>Odbiorca 8</t>
  </si>
  <si>
    <t>Odbiorca 9</t>
  </si>
  <si>
    <t>Odbiorca 10</t>
  </si>
  <si>
    <t>[tys. zł]</t>
  </si>
  <si>
    <t>Kontrahent 1</t>
  </si>
  <si>
    <t>Kontrahent 2</t>
  </si>
  <si>
    <t>Kontrahent 3</t>
  </si>
  <si>
    <t>Kontrahent 4</t>
  </si>
  <si>
    <t>Kontrahent 5</t>
  </si>
  <si>
    <t>Kontrahent 6</t>
  </si>
  <si>
    <t>Kontrahent 7</t>
  </si>
  <si>
    <t>Kontrahent 8</t>
  </si>
  <si>
    <t>Kontrahent 9</t>
  </si>
  <si>
    <t>Kontrahent 10</t>
  </si>
  <si>
    <t>DANE TECHNICZNE I EKON0MICZNE</t>
  </si>
  <si>
    <t>Dane wytwórcy</t>
  </si>
  <si>
    <t>Dane jednostki</t>
  </si>
  <si>
    <t>Osiągalna moc elektryczna netto jednostki kogeneracji</t>
  </si>
  <si>
    <t>Osiągalna moc cieplna jednostki kogeneracji</t>
  </si>
  <si>
    <t>I. Dane techniczne jednostki kogeneracji</t>
  </si>
  <si>
    <t>Wyszczególnienie</t>
  </si>
  <si>
    <t>Plan rok (-5)</t>
  </si>
  <si>
    <t>Plan rok (-4)</t>
  </si>
  <si>
    <t>Plan rok (-3)</t>
  </si>
  <si>
    <t>Plan rok (-2)</t>
  </si>
  <si>
    <t>Plan rok (-1)</t>
  </si>
  <si>
    <t>Plan rok (0)</t>
  </si>
  <si>
    <t>Plan rok (+1)</t>
  </si>
  <si>
    <t>Plan rok (+2)</t>
  </si>
  <si>
    <t>Plan rok (+3)</t>
  </si>
  <si>
    <t>Plan rok (+4)</t>
  </si>
  <si>
    <t>Plan rok (+5)</t>
  </si>
  <si>
    <t>Plan rok (+6)</t>
  </si>
  <si>
    <t>Plan rok (+7)</t>
  </si>
  <si>
    <t>Plan rok (+8)</t>
  </si>
  <si>
    <t>Plan rok (+9)</t>
  </si>
  <si>
    <t>Plan rok (+10)</t>
  </si>
  <si>
    <t>Plan rok (+11)</t>
  </si>
  <si>
    <t>Plan rok (+12)</t>
  </si>
  <si>
    <t>Plan rok (+13)</t>
  </si>
  <si>
    <t>Plan rok (+14)</t>
  </si>
  <si>
    <t>Plan rok (+15)</t>
  </si>
  <si>
    <t>Plan rok (+16)</t>
  </si>
  <si>
    <t>Plan rok (+17)</t>
  </si>
  <si>
    <t>Plan rok (+18)</t>
  </si>
  <si>
    <t>Plan rok (+19)</t>
  </si>
  <si>
    <t>Plan rok (+20)</t>
  </si>
  <si>
    <t>Plan rok (+21)</t>
  </si>
  <si>
    <t>Plan rok (+22)</t>
  </si>
  <si>
    <t>Plan rok (+23)</t>
  </si>
  <si>
    <t>Plan rok (+24)</t>
  </si>
  <si>
    <t>Plan rok (+25)</t>
  </si>
  <si>
    <t>Plan rok (+26)</t>
  </si>
  <si>
    <t>1.</t>
  </si>
  <si>
    <t>Średnioroczna sprawność przemiany energii chemicznej paliwa w energię elektryczną lub mechaniczną i ciepło użytkowe w kogeneracji w jednostce kogeneracji *</t>
  </si>
  <si>
    <t xml:space="preserve">2. </t>
  </si>
  <si>
    <t>Współczynnik skojarzenia określający stosunek energii elektrycznej z kogeneracji do ciepła użytkowego w kogeneracji</t>
  </si>
  <si>
    <t xml:space="preserve">3. </t>
  </si>
  <si>
    <t>a)</t>
  </si>
  <si>
    <t>b)</t>
  </si>
  <si>
    <t>c)</t>
  </si>
  <si>
    <t>wolumen sprzedanej energii elektrycznej wytworzonej w jednostce kogeneracji</t>
  </si>
  <si>
    <t>d)</t>
  </si>
  <si>
    <t>wolumen sprzedanego ciepła wytworzonego w jednostce kogeneracji</t>
  </si>
  <si>
    <t>e)</t>
  </si>
  <si>
    <t>wolumen energii chemicznej paliwa zużytego na produkcję energii elektrycznej i ciepła w jednostce kogeneracji</t>
  </si>
  <si>
    <t>f)</t>
  </si>
  <si>
    <t>emisję dwutlenku węgla w jednostce kogeneracji</t>
  </si>
  <si>
    <t>* obliczenia należy wykonać zgodnie z przepisami rozporządzenia Ministra Energii z dnia 23 września 2019 r. w sprawie sposobu obliczania danych podanych na potrzeby korzystania z systemu wsparcia oraz szczegółowego zakresu obowiązku potwierdzania danych dotyczacych ilości energii elektrycznej z wysokosprawnej kogeneracji (Dz. U. z 2019 r. poz. 1851)</t>
  </si>
  <si>
    <t>II. Dane ekonomiczne jednostki kogeneracji</t>
  </si>
  <si>
    <r>
      <t xml:space="preserve">Przychody dla jednostki kogeneracji ogółem </t>
    </r>
    <r>
      <rPr>
        <b/>
        <vertAlign val="superscript"/>
        <sz val="12"/>
        <rFont val="Cambria"/>
        <family val="1"/>
        <charset val="238"/>
      </rPr>
      <t>1)</t>
    </r>
    <r>
      <rPr>
        <b/>
        <sz val="12"/>
        <rFont val="Cambria"/>
        <family val="1"/>
        <charset val="238"/>
      </rPr>
      <t>, w tym:</t>
    </r>
  </si>
  <si>
    <t>1.a</t>
  </si>
  <si>
    <r>
      <t xml:space="preserve">Przychody ze sprzedaży energii elektrycznej wytworzonej w jednostce kogeneracji </t>
    </r>
    <r>
      <rPr>
        <b/>
        <vertAlign val="superscript"/>
        <sz val="10"/>
        <rFont val="Cambria"/>
        <family val="1"/>
        <charset val="238"/>
      </rPr>
      <t xml:space="preserve">3) </t>
    </r>
  </si>
  <si>
    <t>1.b</t>
  </si>
  <si>
    <r>
      <t>Przychody ze sprzedaży ciepła wytworzonego w jednostce kogeneracji</t>
    </r>
    <r>
      <rPr>
        <b/>
        <vertAlign val="superscript"/>
        <sz val="10"/>
        <rFont val="Cambria"/>
        <family val="1"/>
        <charset val="238"/>
      </rPr>
      <t xml:space="preserve"> 3)</t>
    </r>
    <r>
      <rPr>
        <b/>
        <sz val="10"/>
        <rFont val="Cambria"/>
        <family val="1"/>
        <charset val="238"/>
      </rPr>
      <t xml:space="preserve"> </t>
    </r>
  </si>
  <si>
    <t>1.c</t>
  </si>
  <si>
    <r>
      <t xml:space="preserve">Pozostałe przychody z działalności operacyjnej uzyskane w odniesieniu do jednostki kogeneracji, </t>
    </r>
    <r>
      <rPr>
        <sz val="10"/>
        <color theme="1"/>
        <rFont val="Cambria"/>
        <family val="1"/>
        <charset val="238"/>
      </rPr>
      <t>w tym przychody z rezerw mocy i usług systemowych</t>
    </r>
  </si>
  <si>
    <t>2.</t>
  </si>
  <si>
    <r>
      <t xml:space="preserve">Koszty dla jednostki kogeneracji ogółem </t>
    </r>
    <r>
      <rPr>
        <b/>
        <vertAlign val="superscript"/>
        <sz val="12"/>
        <rFont val="Cambria"/>
        <family val="1"/>
        <charset val="238"/>
      </rPr>
      <t>2)</t>
    </r>
    <r>
      <rPr>
        <b/>
        <sz val="12"/>
        <rFont val="Cambria"/>
        <family val="1"/>
        <charset val="238"/>
      </rPr>
      <t>, w tym:</t>
    </r>
  </si>
  <si>
    <t>2.a</t>
  </si>
  <si>
    <r>
      <t xml:space="preserve">Koszty </t>
    </r>
    <r>
      <rPr>
        <b/>
        <u/>
        <sz val="10"/>
        <rFont val="Cambria"/>
        <family val="1"/>
        <charset val="238"/>
      </rPr>
      <t>zmienne</t>
    </r>
    <r>
      <rPr>
        <b/>
        <sz val="10"/>
        <rFont val="Cambria"/>
        <family val="1"/>
        <charset val="238"/>
      </rPr>
      <t xml:space="preserve"> przypadające na produkcję energii elektrycznej i ciepła w jednostce kogeneracji, w tym:</t>
    </r>
  </si>
  <si>
    <r>
      <t xml:space="preserve">Koszt zakupu paliwa łącznie z dystrybucją </t>
    </r>
    <r>
      <rPr>
        <vertAlign val="superscript"/>
        <sz val="10"/>
        <rFont val="Cambria"/>
        <family val="1"/>
        <charset val="238"/>
      </rPr>
      <t>3) 6)</t>
    </r>
  </si>
  <si>
    <r>
      <t>Koszt uprawnień do emisji CO</t>
    </r>
    <r>
      <rPr>
        <vertAlign val="subscript"/>
        <sz val="10"/>
        <rFont val="Cambria"/>
        <family val="1"/>
        <charset val="238"/>
      </rPr>
      <t xml:space="preserve">2 </t>
    </r>
    <r>
      <rPr>
        <vertAlign val="superscript"/>
        <sz val="10"/>
        <rFont val="Cambria"/>
        <family val="1"/>
        <charset val="238"/>
      </rPr>
      <t>3) 7)</t>
    </r>
  </si>
  <si>
    <t xml:space="preserve">Pozostałe koszty zmienne (np. pozostałe materiały, koszt korzystania ze środowiska, inne...) </t>
  </si>
  <si>
    <t>liczba bezpłatnych pozwoleń na emisję gazów cieplarnianych przyznanych jednostce kogeneracji</t>
  </si>
  <si>
    <t>prognozowana cena bezpłatnych pozwoleń na emisję gazów cieplarnianych</t>
  </si>
  <si>
    <r>
      <t xml:space="preserve">wartość bezpłatnych pozwoleń na emisję gazów cieplarnianych w okresie wsparcia </t>
    </r>
    <r>
      <rPr>
        <vertAlign val="superscript"/>
        <sz val="10"/>
        <rFont val="Cambria"/>
        <family val="1"/>
        <charset val="238"/>
      </rPr>
      <t>4)</t>
    </r>
  </si>
  <si>
    <t>2.b</t>
  </si>
  <si>
    <r>
      <t>Koszty</t>
    </r>
    <r>
      <rPr>
        <b/>
        <u/>
        <sz val="1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>operacyjne stałe</t>
    </r>
    <r>
      <rPr>
        <b/>
        <sz val="10"/>
        <rFont val="Cambria"/>
        <family val="1"/>
        <charset val="238"/>
      </rPr>
      <t xml:space="preserve">, w tym: </t>
    </r>
  </si>
  <si>
    <t xml:space="preserve">Koszty ogólnego zarządu i sprzedaży, przypadające na jednostkę kogeneracji </t>
  </si>
  <si>
    <t>Amortyzacja</t>
  </si>
  <si>
    <t>2.c</t>
  </si>
  <si>
    <t>3.</t>
  </si>
  <si>
    <r>
      <t>Planowane nakłady inwestycyjne dla jednostki</t>
    </r>
    <r>
      <rPr>
        <sz val="10"/>
        <rFont val="Cambria"/>
        <family val="1"/>
        <charset val="238"/>
      </rPr>
      <t xml:space="preserve"> </t>
    </r>
    <r>
      <rPr>
        <vertAlign val="superscript"/>
        <sz val="10"/>
        <rFont val="Cambria"/>
        <family val="1"/>
        <charset val="238"/>
      </rPr>
      <t>8)</t>
    </r>
  </si>
  <si>
    <t>4.</t>
  </si>
  <si>
    <t>5.</t>
  </si>
  <si>
    <r>
      <t>Średnioważony koszt kapitału wraz z uwzględnieniem czynników ryzyka niezależnych od inwestora (WACC)</t>
    </r>
    <r>
      <rPr>
        <b/>
        <vertAlign val="superscript"/>
        <sz val="10"/>
        <rFont val="Cambria"/>
        <family val="1"/>
        <charset val="238"/>
      </rPr>
      <t xml:space="preserve"> 5)</t>
    </r>
  </si>
  <si>
    <t>6.</t>
  </si>
  <si>
    <t>Zakładana stopa dyskonta</t>
  </si>
  <si>
    <t>7.</t>
  </si>
  <si>
    <t>8.</t>
  </si>
  <si>
    <t>ilość 
(z dokładnością do 0,001 MWh)</t>
  </si>
  <si>
    <t>ilość (z dokładnością do 0,001 GJ)</t>
  </si>
  <si>
    <t>9.</t>
  </si>
  <si>
    <t>Lata dyskontowe</t>
  </si>
  <si>
    <t>2.d</t>
  </si>
  <si>
    <r>
      <t>Koszty finansowe,</t>
    </r>
    <r>
      <rPr>
        <sz val="10"/>
        <rFont val="Cambria"/>
        <family val="1"/>
        <charset val="238"/>
      </rPr>
      <t xml:space="preserve"> w tym odsetki od kredytów i pożyczek oraz umów o charakterze leasingu, nakłady kapitałowe odtworzeniowe, odnoszące się do jednostki kogeneracji</t>
    </r>
  </si>
  <si>
    <t>Zdyskontowane koszty wytworzenia energii elektrycznej i ciepła z jednostki kogeneracji w całym cyklu życia jednostki</t>
  </si>
  <si>
    <t>[MWh]</t>
  </si>
  <si>
    <t>Rozdzaj paliwa</t>
  </si>
  <si>
    <r>
      <rPr>
        <vertAlign val="superscript"/>
        <sz val="10"/>
        <rFont val="Cambria"/>
        <family val="1"/>
        <charset val="238"/>
      </rPr>
      <t>2)</t>
    </r>
    <r>
      <rPr>
        <sz val="10"/>
        <rFont val="Cambria"/>
        <family val="1"/>
        <charset val="238"/>
      </rPr>
      <t xml:space="preserve"> </t>
    </r>
    <r>
      <rPr>
        <u/>
        <sz val="10"/>
        <rFont val="Cambria"/>
        <family val="1"/>
        <charset val="238"/>
      </rPr>
      <t>Nie należy</t>
    </r>
    <r>
      <rPr>
        <sz val="10"/>
        <rFont val="Cambria"/>
        <family val="1"/>
        <charset val="238"/>
      </rPr>
      <t xml:space="preserve"> uwzgledniać: energii elektrycznej zakupionej do odsprzedaży-obrotu energią elektryczną oraz kosztów energii elektrycznej zakupionej na TGE S.A. lub w ramach innych kierunków w celu realizacji kontraktów w ramach działalności wytwórczej. 
Koszty dotyczą </t>
    </r>
    <r>
      <rPr>
        <u/>
        <sz val="10"/>
        <rFont val="Cambria"/>
        <family val="1"/>
        <charset val="238"/>
      </rPr>
      <t>wyłącznie jednostki kogeneracji.</t>
    </r>
  </si>
  <si>
    <r>
      <rPr>
        <vertAlign val="superscript"/>
        <sz val="10"/>
        <rFont val="Cambria"/>
        <family val="1"/>
        <charset val="238"/>
      </rPr>
      <t>3)</t>
    </r>
    <r>
      <rPr>
        <u/>
        <sz val="10"/>
        <rFont val="Cambria"/>
        <family val="1"/>
        <charset val="238"/>
      </rPr>
      <t xml:space="preserve"> Należy</t>
    </r>
    <r>
      <rPr>
        <sz val="10"/>
        <rFont val="Cambria"/>
        <family val="1"/>
        <charset val="238"/>
      </rPr>
      <t xml:space="preserve"> przedstawić szczegółowe uzasadnienie przyjętego poziomu kosztów i przychodów, wraz ze wskazaniem danych wyjściowych i obliczeniami w tym zakresie.</t>
    </r>
  </si>
  <si>
    <r>
      <rPr>
        <vertAlign val="superscript"/>
        <sz val="10"/>
        <rFont val="Cambria"/>
        <family val="1"/>
        <charset val="238"/>
      </rPr>
      <t>4)</t>
    </r>
    <r>
      <rPr>
        <sz val="10"/>
        <rFont val="Cambria"/>
        <family val="1"/>
        <charset val="238"/>
      </rPr>
      <t xml:space="preserve"> Wartość bezpłatnych pozwoleń na emisję gazów cieplarnianych w okresie wsparcia, o których mowa w § 6 pkt 9 rozporządzenia Ministra Energii z dnia 22 września 2019 r. w sprawie zakresu danych do wyliczania premii gwarantowanej indywidualnej i premii kogeneracyjnej indywidualnej oraz sposobu ich wyliczania, w tym sposobu uwzględniania wartości otrzymanej pomocy publicznej (Dz. U. z 2019 r. poz. 1858), ustalana jest na podstawie najbardziej aktualnej prognozy długoterminowej według scenariusza "New Policies" Międzynarodowej Agencji Energii w zakresie cen uprawnień do emisji gazów cieplarnianych.</t>
    </r>
  </si>
  <si>
    <r>
      <rPr>
        <vertAlign val="superscript"/>
        <sz val="10"/>
        <color theme="1"/>
        <rFont val="Cambria"/>
        <family val="1"/>
        <charset val="238"/>
      </rPr>
      <t>6)</t>
    </r>
    <r>
      <rPr>
        <sz val="10"/>
        <color theme="1"/>
        <rFont val="Cambria"/>
        <family val="1"/>
        <charset val="238"/>
      </rPr>
      <t xml:space="preserve"> Dane szczegółowe należy wprowadzić w zakładce "Koszty zakupu paliwa".</t>
    </r>
  </si>
  <si>
    <r>
      <rPr>
        <vertAlign val="superscript"/>
        <sz val="10"/>
        <color theme="1"/>
        <rFont val="Cambria"/>
        <family val="1"/>
        <charset val="238"/>
      </rPr>
      <t>7)</t>
    </r>
    <r>
      <rPr>
        <sz val="10"/>
        <color theme="1"/>
        <rFont val="Cambria"/>
        <family val="1"/>
        <charset val="238"/>
      </rPr>
      <t xml:space="preserve"> Dane szczegółowe należy wprowadzić w zakładce "Koszt emisji CO</t>
    </r>
    <r>
      <rPr>
        <vertAlign val="sub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".</t>
    </r>
  </si>
  <si>
    <r>
      <t xml:space="preserve">8) </t>
    </r>
    <r>
      <rPr>
        <sz val="10"/>
        <rFont val="Cambria"/>
        <family val="1"/>
        <charset val="238"/>
      </rPr>
      <t>Zgodnie z rozporządzeniem Ministra Energii z dnia 21 sierpnia 2019 r. w sprawie maksymalnych wartości kosztów inwestycyjnych oraz kosztów operacyjnych wybudowania i funkcjonowania nowej porównywalnej jednostki kogeneracji (Dz. U. z 2019 r. poz. 1670).</t>
    </r>
  </si>
  <si>
    <r>
      <rPr>
        <vertAlign val="superscript"/>
        <sz val="10"/>
        <rFont val="Cambria"/>
        <family val="1"/>
        <charset val="238"/>
      </rPr>
      <t>1)</t>
    </r>
    <r>
      <rPr>
        <sz val="10"/>
        <rFont val="Cambria"/>
        <family val="1"/>
        <charset val="238"/>
      </rPr>
      <t xml:space="preserve"> </t>
    </r>
    <r>
      <rPr>
        <u/>
        <sz val="10"/>
        <rFont val="Cambria"/>
        <family val="1"/>
        <charset val="238"/>
      </rPr>
      <t>Należy</t>
    </r>
    <r>
      <rPr>
        <sz val="10"/>
        <rFont val="Cambria"/>
        <family val="1"/>
        <charset val="238"/>
      </rPr>
      <t xml:space="preserve"> uwzględnić przychody ze sprzedaży energii elektrycznej i ciepła z własnej produkcji </t>
    </r>
    <r>
      <rPr>
        <u/>
        <sz val="10"/>
        <rFont val="Cambria"/>
        <family val="1"/>
        <charset val="238"/>
      </rPr>
      <t>wyłącznie z jednostki kogeneracji</t>
    </r>
    <r>
      <rPr>
        <sz val="10"/>
        <rFont val="Cambria"/>
        <family val="1"/>
        <charset val="238"/>
      </rPr>
      <t xml:space="preserve">.
</t>
    </r>
    <r>
      <rPr>
        <u/>
        <sz val="10"/>
        <rFont val="Cambria"/>
        <family val="1"/>
        <charset val="238"/>
      </rPr>
      <t>Nie należy</t>
    </r>
    <r>
      <rPr>
        <sz val="10"/>
        <rFont val="Cambria"/>
        <family val="1"/>
        <charset val="238"/>
      </rPr>
      <t xml:space="preserve"> uwzględniać przychodów ze sprzedaży energii elektrycznej zakupionej w celu realizacji kontraktów handlowych w ramach działalności wytwórczej: na rynku bilansującym, na TGE S.A., na rynku regulowanym lub z innych kierunków zakupu.
</t>
    </r>
    <r>
      <rPr>
        <u/>
        <sz val="10"/>
        <rFont val="Cambria"/>
        <family val="1"/>
        <charset val="238"/>
      </rPr>
      <t>Nie należy</t>
    </r>
    <r>
      <rPr>
        <sz val="10"/>
        <rFont val="Cambria"/>
        <family val="1"/>
        <charset val="238"/>
      </rPr>
      <t xml:space="preserve"> uwzględniać także przychodów z tytułu działalności obrotu energią elektryczną.                                                                                                                                                                                                                                                                                                                                                               Dane szczegółowe należy wprowadzić odpowiednio na zakładkach: "Sprzedaż energii elektrycznej" oraz "Sprzedaż ciepła".</t>
    </r>
  </si>
  <si>
    <t>Cena jednostkowa</t>
  </si>
  <si>
    <t>Proszę wybrać</t>
  </si>
  <si>
    <t>[zł/MWh]</t>
  </si>
  <si>
    <t xml:space="preserve"> [MWh]</t>
  </si>
  <si>
    <t xml:space="preserve"> [zł]</t>
  </si>
  <si>
    <t>przychody ze sprzedaży energii elektrycznej</t>
  </si>
  <si>
    <t>ilość (z dokładnością do 0,001 MWh)</t>
  </si>
  <si>
    <t>W powyższej tabeli należy wpisać planowane ilości ciepła wyprodukowanego w jednostce kogeneracji i sprzedanego poszczególnym odbiorcom;
w przypadku większej liczby niż 10 odbiorców należy tabelę rozbudować oraz skorygować formułę zliczania przychodów ze sprzedaży ciepła [tys. zł]</t>
  </si>
  <si>
    <t>W powyższej tabeli należy wpisać planowane ilości energii elektrycznej wyprodukowanej w jednostce kogeneracji i sprzedanej poszczególnym odbiorcom;
w przypadku większej liczby niż 10 odbiorców należy tabelę rozbudować oraz skorygować formułę zliczania przychodów ze sprzedaży energii elektrycznej [tys. zł]</t>
  </si>
  <si>
    <t>przychody ze sprzedaży ciepła</t>
  </si>
  <si>
    <t>[zł/GJ]</t>
  </si>
  <si>
    <t xml:space="preserve"> [GJ]</t>
  </si>
  <si>
    <t>ilość
(z dokładnością do 0,001 GJ)</t>
  </si>
  <si>
    <t>W powyższej tabeli należy wpisać planowane ilości paliwa zakupionego od poszczególnych kontahentów, wykorzystanego w jednostce kogeneracji;
w przypadku większej liczby niż 10 kontrahentów należy tabelę rozbudować oraz skorygować formułę zliczania kosztów zakupu paliwa [tys. zł]</t>
  </si>
  <si>
    <t>[Mg]</t>
  </si>
  <si>
    <t>[zł/Mg]</t>
  </si>
  <si>
    <t>[zł]</t>
  </si>
  <si>
    <t>** w przypadku rozpoczęcia eksploatacji jednostki kogeneracji w trakcie roku kalendarzowego, należy podać wolumen produkcji energii elektrycznej brutto oraz wolumen wytworzonego ciepła w roku (+1) oraz roku (+26) biorąc pod uwagę okres cyklu życia jednostki wynoszący pełne 25 lat</t>
  </si>
  <si>
    <r>
      <t xml:space="preserve">wolumen produkcji energii elektrycznej </t>
    </r>
    <r>
      <rPr>
        <i/>
        <u/>
        <sz val="10"/>
        <rFont val="Cambria"/>
        <family val="1"/>
        <charset val="238"/>
      </rPr>
      <t>brutto</t>
    </r>
    <r>
      <rPr>
        <sz val="10"/>
        <rFont val="Cambria"/>
        <family val="1"/>
        <charset val="238"/>
      </rPr>
      <t xml:space="preserve"> w jednostce kogeneracji**</t>
    </r>
  </si>
  <si>
    <t>wolumen ciepła wytworzonego w jednostce kogeneracji**</t>
  </si>
  <si>
    <t>Wolumen produkcji energii elektrycznej brutto w jednostce kogeneracji na potrzeby liczenia premii kogeneracyjnej indywidualnej</t>
  </si>
  <si>
    <t>Zdyskontowane przychody z jednostki kogeneracji w całym cyklu życia jednostki</t>
  </si>
  <si>
    <t>……………………………………………………….</t>
  </si>
  <si>
    <t>(miejscowość, data)</t>
  </si>
  <si>
    <r>
      <rPr>
        <b/>
        <sz val="11"/>
        <rFont val="Cambria"/>
        <family val="1"/>
        <charset val="238"/>
      </rPr>
      <t>Prezes Urzędu Regulacji Energetyki</t>
    </r>
    <r>
      <rPr>
        <sz val="11"/>
        <rFont val="Cambria"/>
        <family val="1"/>
        <charset val="238"/>
      </rPr>
      <t xml:space="preserve">
Al. Jerozolimskie 181
02-222 Warszawa</t>
    </r>
  </si>
  <si>
    <t>Nr decyzji o dopuszczeniu do udziału w naborze: *</t>
  </si>
  <si>
    <t>PKI-</t>
  </si>
  <si>
    <t xml:space="preserve">I. Dane wytwórcy </t>
  </si>
  <si>
    <r>
      <t xml:space="preserve">Imię i Nazwisko  /
Nazwa wytwórcy 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</si>
  <si>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t>Adres zamieszkania /
Adres siedziby wytwórcy
(ulica i nr, kod pocztowy, miejscowość):</t>
  </si>
  <si>
    <r>
      <t>Numer rachunku bankowego wytwórcy:</t>
    </r>
    <r>
      <rPr>
        <vertAlign val="superscript"/>
        <sz val="10"/>
        <rFont val="Cambria"/>
        <family val="1"/>
        <charset val="238"/>
      </rPr>
      <t xml:space="preserve"> 2</t>
    </r>
  </si>
  <si>
    <t>Adres poczty elektronicznej osoby wyznaczonej do kontaktu z URE:</t>
  </si>
  <si>
    <t>II. Dane jednostki kogeneracji (dalej zwana: "j.k.")</t>
  </si>
  <si>
    <r>
      <t>Planowana lokalizacja j.k. (miejscowość)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</si>
  <si>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Rodzaj j.k.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</si>
  <si>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Moc zainstalowana elektryczna j.k. (z dokładnością do 0,001 MW)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,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:</t>
    </r>
  </si>
  <si>
    <r>
      <t>Typ j.k.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</si>
  <si>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</si>
  <si>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</si>
  <si>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t>Procentowy udział ciepła użytkowego wytworzonego w j.k., które zostanie wprowadzone do publicznej sieci ciepłowniczej:</t>
  </si>
  <si>
    <t>[%]</t>
  </si>
  <si>
    <t>Określenie przewidywanej wielkości jednostkowego wskaźnika emisji dwutlenku węgla na poziomie nie wyższym niż 450 kg na 1 MWh wytwarzanej energii w j.k.</t>
  </si>
  <si>
    <t>[kg/MWh]</t>
  </si>
  <si>
    <t>* Ważna na dzień złożenia oferty decyzja, o której mowa w art. 45 ust. 1 ustawy z dnia 14 grudnia 2018 r. o promowaniu energii elektrycznej z wysokosprawnej kogeneracji (Dz. U. z 2021 r. poz. 144 z późn. zm., dalej zwana: "ustawą o CHP") wydana przez Prezesa URE na wniosek wytwórcy.</t>
  </si>
  <si>
    <t>Planowana data pierwszego wytworzenia energii elektrycznej w j.k.</t>
  </si>
  <si>
    <t>10.</t>
  </si>
  <si>
    <t>Planowana data rozpoczęcia okresu korzystania ze wsparcia w postaci premii kogeneracyjnej indywidualnej</t>
  </si>
  <si>
    <t>11.</t>
  </si>
  <si>
    <t>Planowana data zakończenia okresu korzystania ze wsparcia w postaci premii kogeneracyjnej indywidualnej</t>
  </si>
  <si>
    <t>12.</t>
  </si>
  <si>
    <t>13.</t>
  </si>
  <si>
    <t>Ilość energii elektrycznej z wysokosprawnej kogeneracji, w podziale na kolejne następujące po sobie lata kalendarzowe, z uwzględnieniem art. 36 ust. 2, jaką wytwórca zobowiązuje się wytworzyć w j.k., wprowadzić do sieci i sprzedać:</t>
  </si>
  <si>
    <r>
      <t>Rok</t>
    </r>
    <r>
      <rPr>
        <vertAlign val="superscript"/>
        <sz val="10"/>
        <rFont val="Cambria"/>
        <family val="1"/>
        <charset val="238"/>
      </rPr>
      <t>5</t>
    </r>
  </si>
  <si>
    <t>14.</t>
  </si>
  <si>
    <r>
      <rPr>
        <b/>
        <sz val="10"/>
        <rFont val="Cambria"/>
        <family val="1"/>
        <charset val="238"/>
      </rPr>
      <t>Łączna ilość</t>
    </r>
    <r>
      <rPr>
        <sz val="10"/>
        <rFont val="Cambria"/>
        <family val="1"/>
        <charset val="238"/>
      </rPr>
      <t xml:space="preserve"> energii elektrycznej z wysokosprawnej kogeneracji, jaką wytwórca zobowiązuje się wytworzyć w j.k., wprowadzić do sieci i sprzedać w całym objętym wsparciem okresie</t>
    </r>
  </si>
  <si>
    <t>15.</t>
  </si>
  <si>
    <t>Zobowiązanie wytwórcy:</t>
  </si>
  <si>
    <t>a) że do budowy nowej jednostki kogeneracji albo znacznej modernizacji jednostki kogeneracji zostaną wykorzystane wyłącznie urządzenia wyprodukowane w okresie 60 miesięcy, przed dniem wytworzenia po raz pierwszy energii elektrycznej w nowej jednostce kogeneracji lub przed dniem wytworzenia po raz pierwszy energii elektrycznej po zakończeniu znacznej modernizacji</t>
  </si>
  <si>
    <t>b) do wytworzenia po raz pierwszy energii elektrycznej w nowej jednostce kogeneracji lub znacznie zmodernizowanej jednostce kogeneracji:</t>
  </si>
  <si>
    <t>16.</t>
  </si>
  <si>
    <t>złotych."</t>
  </si>
  <si>
    <t>Klauzula ta zastępuje pouczenie organu o odpowiedzialności karnej za skladanie falszywych zeznań.</t>
  </si>
  <si>
    <t>17.</t>
  </si>
  <si>
    <t>Obejmuję niniejszą ofertę tajemnicą przedsiębiorstwa i oświadczam, że podjęto działania w celu utrzymania zawartych w niej informacji w poufności</t>
  </si>
  <si>
    <t>……………………………………………………………………………………………………………………………………………………………………………………..</t>
  </si>
  <si>
    <r>
      <t>(czytelny(e) podpis(y) i pieczątki osoby(osób) uprawnionej(-ych) do reprezentacji wytwórcy energii)</t>
    </r>
    <r>
      <rPr>
        <vertAlign val="superscript"/>
        <sz val="10"/>
        <rFont val="Cambria"/>
        <family val="1"/>
        <charset val="238"/>
      </rPr>
      <t>6</t>
    </r>
  </si>
  <si>
    <t>III. Wykaz załączników</t>
  </si>
  <si>
    <r>
      <t>Potwierdzenie przelewu kaucji, o której mowa w art. 46 ust. 3 pkt 1 ustawy o CHP</t>
    </r>
    <r>
      <rPr>
        <vertAlign val="superscript"/>
        <sz val="10"/>
        <rFont val="Cambria"/>
        <family val="1"/>
        <charset val="238"/>
      </rPr>
      <t>7</t>
    </r>
  </si>
  <si>
    <r>
      <t>Dokumenty potwierdzające umocowanie osób składających podpisy pod ofertą i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</rPr>
      <t>8</t>
    </r>
  </si>
  <si>
    <r>
      <t>Schemat jednostki kogeneracji wraz z określeniem granicy bilansowej</t>
    </r>
    <r>
      <rPr>
        <vertAlign val="superscript"/>
        <sz val="10"/>
        <rFont val="Cambria"/>
        <family val="1"/>
        <charset val="238"/>
      </rPr>
      <t>9</t>
    </r>
  </si>
  <si>
    <t>Bilans oraz rachunek zysków i strat za ostatnie dwa zamknięte lata obrotowe</t>
  </si>
  <si>
    <t>Uwagi i wyjaśnienia</t>
  </si>
  <si>
    <t>Należy podać  dane zgodne z danymi określonymi w decyzji o dopuszczeniu do udziału w naborze.</t>
  </si>
  <si>
    <r>
      <t xml:space="preserve">Podanie numeru rachunku bankowego przez wytwórcę jest niezbędne do uzyskania zwrotu wniesionej kaucji, stosownie do </t>
    </r>
    <r>
      <rPr>
        <sz val="8"/>
        <rFont val="Calibri"/>
        <family val="2"/>
        <charset val="238"/>
      </rPr>
      <t>§</t>
    </r>
    <r>
      <rPr>
        <sz val="8"/>
        <rFont val="Cambria"/>
        <family val="1"/>
        <charset val="238"/>
      </rPr>
      <t xml:space="preserve"> 5 Regulaminu naboru na premię kogeneracyjną indywidualną.</t>
    </r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</si>
  <si>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</si>
  <si>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Należy podać nazwy handlowe paliw wykorzystywanych w j.k., przypisane do danej grupy paliw, o których mowa w art. 15 ust. 7 ustawy o CHP.</t>
  </si>
  <si>
    <t>Podpisy pod ofertą może złożyć wyłącznie wytwórca działając osobiście lub zgodnie z ustawowymi lub statutowymi zasadami reprezentacji. Nie jest możliwe podpisanie oferty, o której mowa w powyższym zdaniu, przez pełnomocnika, w tym prokurenta lub prokurentów, z wyjątkiem sytuacji, w której prokurent działa w imieniu wytwórcy łącznie z członkiem/członkami zarządu.
W przypadku spółek cywilnych, wymagane jest złożenie podpisów przez wszystkich wspólników.
Szczegółowe zasady składania podpisów pod ofertami zostały określone w § 4 Regulaminu naboru na premię kogeneracyjną indywidualną.</t>
  </si>
  <si>
    <r>
      <t>Należy załączyć w przypadku wytwórcy, który uiścił kaucję</t>
    </r>
    <r>
      <rPr>
        <sz val="8"/>
        <color rgb="FFFF0000"/>
        <rFont val="Cambria"/>
        <family val="1"/>
        <charset val="238"/>
      </rPr>
      <t>.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</si>
  <si>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 odrzuceniu.</t>
  </si>
  <si>
    <t>Należy przygotować zgodnie z przepisami wydanymi na podstawie art. 58 ustawy o CHP.</t>
  </si>
  <si>
    <t>koncesji Nr WEE/</t>
  </si>
  <si>
    <t>jednostka jednopaliwowa</t>
  </si>
  <si>
    <t>Turbina gazowa z odzyskiem ciepła - TGO</t>
  </si>
  <si>
    <t>Turbina gazowa z odzyskiem ciepła - TGO; Układ gazowo-parowy z odzyskiem ciepła - TGP; Mikroturbina - TRM; Turbina parowa przeciwprężna - TPP; Turbina parowa upustowo-kondensacyjna - TPU; Silnik spalinowy - SSP; Silnik Stirlinga - SST; Silnik parowy - SPR; Ogniwo paliwowe - OPW; Organiczny obieg Rankine'a - OOR; Pozostałe technologie pracujące w kogeneracji - PTK</t>
  </si>
  <si>
    <t>wpisu do rejestru Nr BGR/ARR</t>
  </si>
  <si>
    <t>jednostka wielopaliwowa</t>
  </si>
  <si>
    <t>Układ gazowo-parowy z odzyskiem ciepła - TGP</t>
  </si>
  <si>
    <t>Mikroturbina - TRM</t>
  </si>
  <si>
    <t>Turbina parowa przeciwprężna - TPP</t>
  </si>
  <si>
    <t>Turbina parowa upustowo-kondensacyjna - TPU</t>
  </si>
  <si>
    <t>TAK</t>
  </si>
  <si>
    <t>Silnik spalinowy - SSP</t>
  </si>
  <si>
    <t>NIE</t>
  </si>
  <si>
    <t>Silnik Stirlinga - SST</t>
  </si>
  <si>
    <t>Silnik parowy - SPR</t>
  </si>
  <si>
    <t>Ogniwo paliwowe - OPW</t>
  </si>
  <si>
    <t>nowa jednostka kogeneracji</t>
  </si>
  <si>
    <t>Organiczny obieg Rankine'a - OOR</t>
  </si>
  <si>
    <t xml:space="preserve">znacznie zmodernizowana jednostka kogeneracji </t>
  </si>
  <si>
    <t>Pozostałe technologie pracujące w kogeneracji - PTK</t>
  </si>
  <si>
    <t>dolnośląskie</t>
  </si>
  <si>
    <t>kujawsko-pomorskie</t>
  </si>
  <si>
    <t>jednopaliwowa</t>
  </si>
  <si>
    <t>lubelskie</t>
  </si>
  <si>
    <t>wielopaliwowa</t>
  </si>
  <si>
    <t>lubuskie</t>
  </si>
  <si>
    <t>łódzkie</t>
  </si>
  <si>
    <t>małopolskie</t>
  </si>
  <si>
    <t>opalana paliwami gazowymi</t>
  </si>
  <si>
    <t>mazowieckie</t>
  </si>
  <si>
    <t>opalana paliwami stałymi</t>
  </si>
  <si>
    <t>opolskie</t>
  </si>
  <si>
    <t>opalana biomasą</t>
  </si>
  <si>
    <t>podkarpackie</t>
  </si>
  <si>
    <t>opalana metanem z kopalń</t>
  </si>
  <si>
    <t>podlaskie</t>
  </si>
  <si>
    <t>opalana innymi paliwami</t>
  </si>
  <si>
    <t>pomorskie</t>
  </si>
  <si>
    <t>śląskie</t>
  </si>
  <si>
    <t>świętokrzyskie</t>
  </si>
  <si>
    <t>załączono</t>
  </si>
  <si>
    <t>warmińsko-mazurskie</t>
  </si>
  <si>
    <t>nie załączono</t>
  </si>
  <si>
    <t>wielkopolskie</t>
  </si>
  <si>
    <t>nie dotyczy</t>
  </si>
  <si>
    <t>zachodniopomorskie</t>
  </si>
  <si>
    <t>- w terminie 48 miesięcy od dnia rozstrzygnięcia naboru - w przypadku jednostek opalanych paliwem, o którym mowa w art. 15 ust. 7 pkt 1 ustawy o CHP.</t>
  </si>
  <si>
    <t>- w terminie 60 miesięcy od dnia rozstrzygnięcia naboru - w przypadku jednostek opalanych paliwem, o którym mowa w art. 15 ust. 7 pkt 2-4 ustawy o CHP.</t>
  </si>
  <si>
    <t>dotyczy</t>
  </si>
  <si>
    <t>[MWe]</t>
  </si>
  <si>
    <r>
      <t>"Świadomy odpowiedzialności karnej za złożenie fałszywego oświadczenia wynikającej z art</t>
    </r>
    <r>
      <rPr>
        <sz val="10"/>
        <color rgb="FFFF0000"/>
        <rFont val="Cambria"/>
        <family val="1"/>
        <charset val="238"/>
      </rPr>
      <t>.</t>
    </r>
    <r>
      <rPr>
        <sz val="10"/>
        <rFont val="Cambria"/>
        <family val="1"/>
        <charset val="238"/>
      </rPr>
      <t>. 233 § 6 ustawy z dnia 6 czerwca 1997r. - Kodeks karny (Dz. U. z 2021 r. poz. 2345, z późn. zm.) oświadczam, że wartość pomocy inwestycyjnej, o której mowa w art. 14 ust. 1 ustawy z dnia 14 grudnia 2018r. o promowaniu energii elektrycznej z wysokosprawnej kogeneracji, obliczona zgodnie z art. 14 tej ustawy, wynosi:</t>
    </r>
  </si>
  <si>
    <t>NCHP/1/2022</t>
  </si>
  <si>
    <t>Zakładany niezbędny minimalny poziom zwrotu z kapitału</t>
  </si>
  <si>
    <r>
      <rPr>
        <vertAlign val="superscript"/>
        <sz val="10"/>
        <rFont val="Cambria"/>
        <family val="1"/>
        <charset val="238"/>
      </rPr>
      <t>5)</t>
    </r>
    <r>
      <rPr>
        <sz val="10"/>
        <rFont val="Cambria"/>
        <family val="1"/>
        <charset val="238"/>
      </rPr>
      <t xml:space="preserve"> Należy podać algorytm wyliczenia.</t>
    </r>
  </si>
  <si>
    <t>Moc elektryczna brutto jednostki kogeneracji</t>
  </si>
  <si>
    <t>[GJ]</t>
  </si>
  <si>
    <r>
      <t>Planowana emisja CO</t>
    </r>
    <r>
      <rPr>
        <b/>
        <vertAlign val="subscript"/>
        <sz val="11"/>
        <rFont val="Cambria"/>
        <family val="1"/>
        <charset val="238"/>
      </rPr>
      <t>2</t>
    </r>
    <r>
      <rPr>
        <b/>
        <sz val="11"/>
        <rFont val="Cambria"/>
        <family val="1"/>
        <charset val="238"/>
      </rPr>
      <t xml:space="preserve"> w jednostce kogeneracji</t>
    </r>
  </si>
  <si>
    <r>
      <t>Koszt emisji CO</t>
    </r>
    <r>
      <rPr>
        <b/>
        <vertAlign val="subscript"/>
        <sz val="11"/>
        <color theme="1"/>
        <rFont val="Cambria"/>
        <family val="1"/>
        <charset val="238"/>
      </rPr>
      <t>2</t>
    </r>
  </si>
  <si>
    <t>koszty zakupu paliwa w jednostce kogeneracji</t>
  </si>
  <si>
    <r>
      <t>[MWh]</t>
    </r>
    <r>
      <rPr>
        <vertAlign val="superscript"/>
        <sz val="10"/>
        <rFont val="Cambria"/>
        <family val="1"/>
        <charset val="238"/>
      </rPr>
      <t>5</t>
    </r>
  </si>
  <si>
    <t>Indywidualne oznaczenie ogłoszenia naboru, którego dotyczy oferta:</t>
  </si>
  <si>
    <t>[MWt]</t>
  </si>
  <si>
    <t>[-]</t>
  </si>
  <si>
    <t>Prognozowane wolumeny produkcyjne dla danego roku kalendarzowego:</t>
  </si>
  <si>
    <t>00 1111 2222 3333 4444 5555 6666</t>
  </si>
  <si>
    <r>
      <t xml:space="preserve">Oferta dla energii elektrycznej z wysokosprawnej kogeneracji, która zostanie wytworzona w niżej określonej jednostce kogeneracji, wprowadzona do sieci 
i sprzedana </t>
    </r>
    <r>
      <rPr>
        <b/>
        <i/>
        <sz val="11"/>
        <rFont val="Cambria"/>
        <family val="1"/>
        <charset val="238"/>
      </rPr>
      <t>(należy uzupełnić tylko białe pola)</t>
    </r>
  </si>
  <si>
    <t>Wielkość planowanych kosztów inwestycyjnych w stosunku do wielkości kosztów inwestycyjnych nowej porównywalnej jednostki kogeneracji określonych w przepisach wydanych na podstawie art. 59 ust. 3 ustawy o CHP</t>
  </si>
  <si>
    <t>Formularz "Dane Techniczne i Ekonomiczne"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</si>
  <si>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energii, takich jak przestoje w wyniku awarii i niezbędnych konserwacji, etc., a także uwzględnienie wymagań wynikających z art. 36 ust. 2 ustawy o CHP (dot. ilości ciepła użytkowego wytworzonego w j.k. i wprowadzonego do publicznej sieci ciepłowniczej). Ilości energii pobierane są z arkusza "Dane Techniczne i Ekonomiczne". Oznaczenie poszczególnych lat uzupełni się automatycznie po wpisaniu planowanej daty rozpoczęcia okresu korzystania ze wsparcia w postaci premii kogeneracyjnej indywidualnej (poz. 10 niniejszego formularza).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</si>
</sst>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%"/>
    <numFmt numFmtId="166" formatCode="yyyy\-mm\-dd;@"/>
    <numFmt numFmtId="167" formatCode="0.000"/>
  </numFmts>
  <fonts count="54" x14ac:knownFonts="1">
    <font>
      <sz val="11"/>
      <color theme="1"/>
      <name val="Calibri"/>
      <family val="2"/>
      <charset val="238"/>
      <scheme val="minor"/>
    </font>
    <font>
      <b/>
      <sz val="9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1"/>
      <name val="Cambria"/>
      <family val="1"/>
      <charset val="238"/>
    </font>
    <font>
      <b/>
      <i/>
      <sz val="10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name val="Cambria"/>
      <family val="1"/>
      <charset val="238"/>
    </font>
    <font>
      <b/>
      <sz val="14"/>
      <name val="Cambria"/>
      <family val="1"/>
      <charset val="238"/>
    </font>
    <font>
      <sz val="10"/>
      <color rgb="FF00B050"/>
      <name val="Cambria"/>
      <family val="1"/>
      <charset val="238"/>
    </font>
    <font>
      <b/>
      <i/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sz val="12"/>
      <name val="Cambria"/>
      <family val="1"/>
      <charset val="238"/>
    </font>
    <font>
      <i/>
      <u/>
      <sz val="10"/>
      <name val="Cambria"/>
      <family val="1"/>
      <charset val="238"/>
    </font>
    <font>
      <i/>
      <sz val="10"/>
      <name val="Cambria"/>
      <family val="1"/>
      <charset val="238"/>
    </font>
    <font>
      <sz val="12"/>
      <name val="Cambria"/>
      <family val="1"/>
      <charset val="238"/>
    </font>
    <font>
      <sz val="12"/>
      <color theme="1"/>
      <name val="Cambria"/>
      <family val="1"/>
      <charset val="238"/>
    </font>
    <font>
      <b/>
      <vertAlign val="superscript"/>
      <sz val="12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b/>
      <u/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vertAlign val="subscript"/>
      <sz val="10"/>
      <name val="Cambria"/>
      <family val="1"/>
      <charset val="238"/>
    </font>
    <font>
      <sz val="11"/>
      <name val="Cambria"/>
      <family val="1"/>
      <charset val="238"/>
    </font>
    <font>
      <u/>
      <sz val="10"/>
      <name val="Cambria"/>
      <family val="1"/>
      <charset val="238"/>
    </font>
    <font>
      <i/>
      <sz val="10"/>
      <color rgb="FFFF000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9"/>
      <name val="Cambria"/>
      <family val="1"/>
      <charset val="238"/>
    </font>
    <font>
      <sz val="9"/>
      <color theme="1"/>
      <name val="Cambria"/>
      <family val="1"/>
      <charset val="238"/>
    </font>
    <font>
      <vertAlign val="subscript"/>
      <sz val="10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8"/>
      <name val="Cambria"/>
      <family val="1"/>
      <charset val="238"/>
    </font>
    <font>
      <b/>
      <sz val="11"/>
      <name val="Cambria"/>
      <family val="1"/>
      <charset val="238"/>
    </font>
    <font>
      <sz val="20"/>
      <name val="Cambria"/>
      <family val="1"/>
      <charset val="238"/>
    </font>
    <font>
      <sz val="10"/>
      <name val="Calibri Light"/>
      <family val="1"/>
      <charset val="238"/>
      <scheme val="major"/>
    </font>
    <font>
      <b/>
      <sz val="8"/>
      <color theme="1"/>
      <name val="Cambria"/>
      <family val="1"/>
      <charset val="238"/>
    </font>
    <font>
      <i/>
      <sz val="8"/>
      <color theme="1"/>
      <name val="Cambria"/>
      <family val="1"/>
      <charset val="238"/>
    </font>
    <font>
      <strike/>
      <sz val="10"/>
      <name val="Cambria"/>
      <family val="1"/>
      <charset val="238"/>
    </font>
    <font>
      <sz val="11"/>
      <name val="Calibri Light"/>
      <family val="1"/>
      <charset val="238"/>
      <scheme val="major"/>
    </font>
    <font>
      <vertAlign val="superscript"/>
      <sz val="9"/>
      <name val="Cambria"/>
      <family val="1"/>
      <charset val="238"/>
    </font>
    <font>
      <sz val="8"/>
      <name val="Calibri"/>
      <family val="2"/>
      <charset val="238"/>
    </font>
    <font>
      <sz val="8"/>
      <color rgb="FFFF0000"/>
      <name val="Cambria"/>
      <family val="1"/>
      <charset val="238"/>
    </font>
    <font>
      <b/>
      <sz val="10"/>
      <color theme="1"/>
      <name val="Calibri Light"/>
      <family val="1"/>
      <charset val="238"/>
      <scheme val="major"/>
    </font>
    <font>
      <sz val="10"/>
      <color theme="1"/>
      <name val="Calibri Light"/>
      <family val="1"/>
      <charset val="238"/>
      <scheme val="major"/>
    </font>
    <font>
      <b/>
      <u/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vertAlign val="subscript"/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vertAlign val="subscript"/>
      <sz val="11"/>
      <color theme="1"/>
      <name val="Cambria"/>
      <family val="1"/>
      <charset val="238"/>
    </font>
    <font>
      <sz val="11"/>
      <color rgb="FF00B050"/>
      <name val="Cambri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378">
    <xf numFmtId="0" fontId="0" fillId="0" borderId="0" xfId="0"/>
    <xf numFmtId="0" fontId="1" fillId="0" borderId="8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9" fontId="3" fillId="0" borderId="4" xfId="1" applyFont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4" fontId="3" fillId="4" borderId="1" xfId="0" applyNumberFormat="1" applyFont="1" applyFill="1" applyBorder="1" applyAlignment="1" applyProtection="1">
      <alignment vertical="center"/>
      <protection hidden="1"/>
    </xf>
    <xf numFmtId="4" fontId="3" fillId="4" borderId="8" xfId="0" applyNumberFormat="1" applyFont="1" applyFill="1" applyBorder="1" applyAlignment="1" applyProtection="1">
      <alignment vertical="center"/>
      <protection hidden="1"/>
    </xf>
    <xf numFmtId="4" fontId="3" fillId="4" borderId="4" xfId="0" applyNumberFormat="1" applyFont="1" applyFill="1" applyBorder="1" applyAlignment="1" applyProtection="1">
      <alignment vertical="center"/>
      <protection hidden="1"/>
    </xf>
    <xf numFmtId="4" fontId="3" fillId="4" borderId="1" xfId="0" applyNumberFormat="1" applyFont="1" applyFill="1" applyBorder="1" applyAlignment="1" applyProtection="1">
      <alignment horizontal="right" vertical="center"/>
      <protection hidden="1"/>
    </xf>
    <xf numFmtId="3" fontId="3" fillId="4" borderId="1" xfId="0" applyNumberFormat="1" applyFont="1" applyFill="1" applyBorder="1" applyAlignment="1" applyProtection="1">
      <alignment horizontal="right" vertical="center"/>
      <protection hidden="1"/>
    </xf>
    <xf numFmtId="4" fontId="9" fillId="4" borderId="1" xfId="0" applyNumberFormat="1" applyFont="1" applyFill="1" applyBorder="1" applyAlignment="1" applyProtection="1">
      <alignment horizontal="right" vertical="center"/>
      <protection hidden="1"/>
    </xf>
    <xf numFmtId="164" fontId="3" fillId="4" borderId="1" xfId="0" applyNumberFormat="1" applyFont="1" applyFill="1" applyBorder="1" applyAlignment="1" applyProtection="1">
      <alignment vertical="center"/>
      <protection hidden="1"/>
    </xf>
    <xf numFmtId="165" fontId="3" fillId="4" borderId="1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3" fillId="4" borderId="1" xfId="0" quotePrefix="1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quotePrefix="1" applyFont="1" applyProtection="1">
      <protection hidden="1"/>
    </xf>
    <xf numFmtId="0" fontId="12" fillId="0" borderId="0" xfId="0" applyFont="1" applyProtection="1">
      <protection hidden="1"/>
    </xf>
    <xf numFmtId="0" fontId="9" fillId="0" borderId="2" xfId="0" applyFont="1" applyBorder="1" applyAlignment="1" applyProtection="1"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164" fontId="3" fillId="4" borderId="4" xfId="0" applyNumberFormat="1" applyFont="1" applyFill="1" applyBorder="1" applyAlignment="1" applyProtection="1">
      <alignment horizontal="center" vertical="center"/>
      <protection hidden="1"/>
    </xf>
    <xf numFmtId="164" fontId="3" fillId="4" borderId="12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Protection="1">
      <protection hidden="1"/>
    </xf>
    <xf numFmtId="0" fontId="3" fillId="4" borderId="4" xfId="0" quotePrefix="1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left" vertical="center" wrapText="1"/>
      <protection hidden="1"/>
    </xf>
    <xf numFmtId="0" fontId="3" fillId="4" borderId="12" xfId="0" applyFont="1" applyFill="1" applyBorder="1" applyAlignment="1" applyProtection="1">
      <alignment horizontal="left" vertical="center" wrapText="1"/>
      <protection hidden="1"/>
    </xf>
    <xf numFmtId="0" fontId="9" fillId="4" borderId="3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4" borderId="12" xfId="0" applyFont="1" applyFill="1" applyBorder="1" applyAlignment="1" applyProtection="1">
      <alignment horizontal="left" vertical="center" wrapText="1"/>
      <protection hidden="1"/>
    </xf>
    <xf numFmtId="0" fontId="3" fillId="4" borderId="4" xfId="0" applyFont="1" applyFill="1" applyBorder="1" applyAlignment="1" applyProtection="1">
      <alignment vertical="center" wrapText="1"/>
      <protection hidden="1"/>
    </xf>
    <xf numFmtId="0" fontId="3" fillId="4" borderId="12" xfId="0" applyFont="1" applyFill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4" borderId="8" xfId="0" applyFont="1" applyFill="1" applyBorder="1" applyAlignment="1" applyProtection="1">
      <alignment horizontal="center" vertical="center" wrapText="1"/>
      <protection hidden="1"/>
    </xf>
    <xf numFmtId="4" fontId="24" fillId="0" borderId="0" xfId="0" applyNumberFormat="1" applyFont="1" applyProtection="1">
      <protection hidden="1"/>
    </xf>
    <xf numFmtId="9" fontId="3" fillId="4" borderId="4" xfId="1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4" fontId="3" fillId="4" borderId="12" xfId="0" applyNumberFormat="1" applyFont="1" applyFill="1" applyBorder="1" applyAlignment="1" applyProtection="1">
      <alignment vertical="center"/>
      <protection hidden="1"/>
    </xf>
    <xf numFmtId="4" fontId="3" fillId="4" borderId="3" xfId="0" applyNumberFormat="1" applyFont="1" applyFill="1" applyBorder="1" applyAlignment="1" applyProtection="1">
      <alignment vertical="center"/>
      <protection hidden="1"/>
    </xf>
    <xf numFmtId="0" fontId="3" fillId="0" borderId="0" xfId="2" applyFont="1" applyFill="1" applyAlignment="1" applyProtection="1">
      <alignment vertical="center" wrapText="1"/>
      <protection hidden="1"/>
    </xf>
    <xf numFmtId="0" fontId="8" fillId="0" borderId="0" xfId="0" applyFont="1" applyProtection="1">
      <protection hidden="1"/>
    </xf>
    <xf numFmtId="0" fontId="3" fillId="0" borderId="0" xfId="2" applyFont="1" applyAlignment="1" applyProtection="1">
      <alignment vertical="center" wrapText="1"/>
      <protection hidden="1"/>
    </xf>
    <xf numFmtId="0" fontId="26" fillId="0" borderId="0" xfId="2" applyFont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9" fillId="0" borderId="0" xfId="0" applyFont="1" applyProtection="1">
      <protection hidden="1"/>
    </xf>
    <xf numFmtId="0" fontId="0" fillId="0" borderId="0" xfId="0" applyAlignment="1" applyProtection="1"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9" fontId="3" fillId="0" borderId="4" xfId="1" applyFont="1" applyFill="1" applyBorder="1" applyAlignment="1" applyProtection="1">
      <alignment horizontal="right" vertical="center"/>
      <protection locked="0"/>
    </xf>
    <xf numFmtId="9" fontId="3" fillId="0" borderId="1" xfId="1" applyFont="1" applyFill="1" applyBorder="1" applyAlignment="1" applyProtection="1">
      <alignment horizontal="right" vertical="center"/>
      <protection locked="0"/>
    </xf>
    <xf numFmtId="164" fontId="3" fillId="4" borderId="4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Protection="1">
      <protection hidden="1"/>
    </xf>
    <xf numFmtId="164" fontId="3" fillId="4" borderId="4" xfId="0" applyNumberFormat="1" applyFont="1" applyFill="1" applyBorder="1" applyAlignment="1" applyProtection="1">
      <alignment horizontal="right" vertical="center" wrapText="1"/>
      <protection hidden="1"/>
    </xf>
    <xf numFmtId="164" fontId="3" fillId="4" borderId="3" xfId="0" applyNumberFormat="1" applyFont="1" applyFill="1" applyBorder="1" applyAlignment="1" applyProtection="1">
      <alignment horizontal="right" vertical="center" wrapText="1"/>
      <protection hidden="1"/>
    </xf>
    <xf numFmtId="164" fontId="3" fillId="4" borderId="4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Border="1" applyProtection="1"/>
    <xf numFmtId="0" fontId="3" fillId="0" borderId="0" xfId="0" applyFont="1" applyProtection="1"/>
    <xf numFmtId="0" fontId="24" fillId="0" borderId="23" xfId="0" applyFont="1" applyBorder="1" applyAlignment="1" applyProtection="1"/>
    <xf numFmtId="0" fontId="28" fillId="0" borderId="23" xfId="0" applyFont="1" applyBorder="1" applyAlignment="1" applyProtection="1">
      <alignment horizontal="center"/>
    </xf>
    <xf numFmtId="0" fontId="35" fillId="0" borderId="23" xfId="0" applyFont="1" applyBorder="1" applyAlignment="1" applyProtection="1">
      <alignment vertical="top"/>
    </xf>
    <xf numFmtId="0" fontId="3" fillId="5" borderId="0" xfId="0" applyFont="1" applyFill="1" applyProtection="1"/>
    <xf numFmtId="0" fontId="24" fillId="5" borderId="26" xfId="0" applyFont="1" applyFill="1" applyBorder="1" applyAlignment="1" applyProtection="1">
      <alignment vertical="top" wrapText="1"/>
    </xf>
    <xf numFmtId="0" fontId="16" fillId="0" borderId="0" xfId="0" applyFont="1" applyAlignment="1" applyProtection="1">
      <alignment horizontal="center" vertical="center"/>
    </xf>
    <xf numFmtId="0" fontId="3" fillId="0" borderId="23" xfId="0" applyFont="1" applyBorder="1" applyAlignment="1" applyProtection="1"/>
    <xf numFmtId="0" fontId="3" fillId="0" borderId="30" xfId="0" applyFont="1" applyBorder="1" applyAlignment="1" applyProtection="1"/>
    <xf numFmtId="0" fontId="3" fillId="0" borderId="23" xfId="0" applyFont="1" applyBorder="1" applyAlignment="1" applyProtection="1">
      <alignment wrapText="1"/>
    </xf>
    <xf numFmtId="0" fontId="24" fillId="5" borderId="31" xfId="0" applyFont="1" applyFill="1" applyBorder="1" applyAlignment="1" applyProtection="1">
      <alignment vertical="top" wrapText="1"/>
    </xf>
    <xf numFmtId="0" fontId="24" fillId="5" borderId="32" xfId="0" applyFont="1" applyFill="1" applyBorder="1" applyAlignment="1" applyProtection="1">
      <alignment vertical="top" wrapText="1"/>
    </xf>
    <xf numFmtId="0" fontId="36" fillId="0" borderId="35" xfId="0" applyFont="1" applyFill="1" applyBorder="1" applyAlignment="1" applyProtection="1">
      <alignment vertical="center" wrapText="1"/>
    </xf>
    <xf numFmtId="0" fontId="14" fillId="5" borderId="0" xfId="0" applyFont="1" applyFill="1" applyBorder="1" applyAlignment="1" applyProtection="1">
      <alignment horizontal="center" vertical="center"/>
    </xf>
    <xf numFmtId="0" fontId="3" fillId="0" borderId="34" xfId="0" applyFont="1" applyBorder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28" fillId="4" borderId="1" xfId="0" applyFont="1" applyFill="1" applyBorder="1" applyAlignment="1" applyProtection="1">
      <alignment horizontal="center" vertical="center" wrapText="1"/>
    </xf>
    <xf numFmtId="4" fontId="28" fillId="4" borderId="1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29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34" xfId="0" applyFont="1" applyFill="1" applyBorder="1" applyAlignment="1" applyProtection="1">
      <alignment horizontal="center" vertical="center"/>
    </xf>
    <xf numFmtId="4" fontId="38" fillId="4" borderId="1" xfId="0" applyNumberFormat="1" applyFont="1" applyFill="1" applyBorder="1" applyAlignment="1" applyProtection="1">
      <alignment horizontal="center" vertical="center" wrapText="1"/>
    </xf>
    <xf numFmtId="0" fontId="12" fillId="0" borderId="3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vertical="top" wrapText="1"/>
    </xf>
    <xf numFmtId="0" fontId="3" fillId="0" borderId="34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Protection="1"/>
    <xf numFmtId="0" fontId="3" fillId="4" borderId="39" xfId="0" applyFont="1" applyFill="1" applyBorder="1" applyProtection="1"/>
    <xf numFmtId="0" fontId="6" fillId="4" borderId="14" xfId="0" applyFont="1" applyFill="1" applyBorder="1" applyAlignment="1" applyProtection="1">
      <alignment horizontal="left" vertical="center"/>
    </xf>
    <xf numFmtId="0" fontId="41" fillId="4" borderId="2" xfId="0" applyFont="1" applyFill="1" applyBorder="1" applyProtection="1"/>
    <xf numFmtId="0" fontId="41" fillId="4" borderId="15" xfId="0" applyFont="1" applyFill="1" applyBorder="1" applyProtection="1"/>
    <xf numFmtId="0" fontId="3" fillId="0" borderId="12" xfId="0" applyFont="1" applyBorder="1" applyProtection="1"/>
    <xf numFmtId="0" fontId="3" fillId="0" borderId="26" xfId="0" applyFont="1" applyBorder="1" applyProtection="1"/>
    <xf numFmtId="0" fontId="38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29" xfId="0" applyFont="1" applyBorder="1" applyProtection="1"/>
    <xf numFmtId="0" fontId="9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43" fillId="0" borderId="0" xfId="0" applyFont="1" applyAlignment="1" applyProtection="1">
      <alignment horizontal="center" vertical="top"/>
    </xf>
    <xf numFmtId="0" fontId="35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0" fontId="46" fillId="0" borderId="0" xfId="0" applyFont="1"/>
    <xf numFmtId="0" fontId="46" fillId="0" borderId="0" xfId="0" applyFont="1" applyBorder="1"/>
    <xf numFmtId="0" fontId="47" fillId="0" borderId="0" xfId="0" applyFont="1"/>
    <xf numFmtId="0" fontId="47" fillId="0" borderId="0" xfId="0" applyFont="1" applyBorder="1"/>
    <xf numFmtId="0" fontId="47" fillId="0" borderId="0" xfId="0" applyFont="1" applyFill="1" applyBorder="1"/>
    <xf numFmtId="0" fontId="46" fillId="0" borderId="0" xfId="0" applyFont="1" applyFill="1"/>
    <xf numFmtId="0" fontId="47" fillId="0" borderId="0" xfId="0" applyFont="1" applyFill="1"/>
    <xf numFmtId="0" fontId="46" fillId="0" borderId="0" xfId="0" applyFont="1" applyFill="1" applyBorder="1"/>
    <xf numFmtId="0" fontId="47" fillId="0" borderId="0" xfId="0" quotePrefix="1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2" fontId="28" fillId="4" borderId="1" xfId="0" applyNumberFormat="1" applyFont="1" applyFill="1" applyBorder="1"/>
    <xf numFmtId="0" fontId="24" fillId="0" borderId="0" xfId="0" applyFont="1"/>
    <xf numFmtId="164" fontId="1" fillId="4" borderId="1" xfId="0" applyNumberFormat="1" applyFont="1" applyFill="1" applyBorder="1"/>
    <xf numFmtId="4" fontId="1" fillId="4" borderId="1" xfId="0" applyNumberFormat="1" applyFont="1" applyFill="1" applyBorder="1"/>
    <xf numFmtId="0" fontId="36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right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64" fontId="8" fillId="0" borderId="9" xfId="0" applyNumberFormat="1" applyFont="1" applyBorder="1" applyAlignment="1" applyProtection="1">
      <alignment vertical="center"/>
      <protection locked="0"/>
    </xf>
    <xf numFmtId="164" fontId="8" fillId="0" borderId="10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4" fontId="8" fillId="0" borderId="16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4" fontId="8" fillId="3" borderId="11" xfId="0" applyNumberFormat="1" applyFont="1" applyFill="1" applyBorder="1" applyAlignment="1" applyProtection="1">
      <alignment vertical="center"/>
    </xf>
    <xf numFmtId="4" fontId="8" fillId="3" borderId="17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horizontal="right" vertical="center"/>
      <protection locked="0"/>
    </xf>
    <xf numFmtId="0" fontId="24" fillId="0" borderId="4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22" xfId="0" applyFont="1" applyBorder="1" applyAlignment="1" applyProtection="1">
      <alignment horizontal="center" vertical="center"/>
    </xf>
    <xf numFmtId="4" fontId="51" fillId="4" borderId="22" xfId="0" applyNumberFormat="1" applyFont="1" applyFill="1" applyBorder="1" applyAlignment="1">
      <alignment vertical="center"/>
    </xf>
    <xf numFmtId="0" fontId="4" fillId="0" borderId="0" xfId="0" applyFont="1" applyFill="1"/>
    <xf numFmtId="0" fontId="53" fillId="0" borderId="0" xfId="0" applyFont="1"/>
    <xf numFmtId="167" fontId="3" fillId="4" borderId="1" xfId="1" applyNumberFormat="1" applyFont="1" applyFill="1" applyBorder="1" applyAlignment="1" applyProtection="1">
      <alignment vertical="center"/>
      <protection hidden="1"/>
    </xf>
    <xf numFmtId="4" fontId="3" fillId="4" borderId="4" xfId="0" applyNumberFormat="1" applyFont="1" applyFill="1" applyBorder="1" applyAlignment="1" applyProtection="1">
      <alignment horizontal="right" vertical="center"/>
      <protection hidden="1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left" vertical="top" wrapText="1"/>
    </xf>
    <xf numFmtId="0" fontId="35" fillId="0" borderId="2" xfId="0" applyFont="1" applyFill="1" applyBorder="1" applyAlignment="1" applyProtection="1">
      <alignment horizontal="left" vertical="top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2" fillId="0" borderId="4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/>
      <protection locked="0"/>
    </xf>
    <xf numFmtId="0" fontId="42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left" vertical="center"/>
    </xf>
    <xf numFmtId="0" fontId="9" fillId="4" borderId="12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top" wrapText="1"/>
    </xf>
    <xf numFmtId="0" fontId="3" fillId="4" borderId="12" xfId="0" applyFont="1" applyFill="1" applyBorder="1" applyAlignment="1" applyProtection="1">
      <alignment horizontal="left" vertical="top" wrapText="1"/>
    </xf>
    <xf numFmtId="0" fontId="3" fillId="4" borderId="3" xfId="0" applyFont="1" applyFill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left" vertical="top" wrapText="1"/>
    </xf>
    <xf numFmtId="0" fontId="3" fillId="4" borderId="13" xfId="0" applyFont="1" applyFill="1" applyBorder="1" applyAlignment="1" applyProtection="1">
      <alignment horizontal="left" vertical="top" wrapText="1"/>
    </xf>
    <xf numFmtId="0" fontId="3" fillId="4" borderId="38" xfId="0" applyFont="1" applyFill="1" applyBorder="1" applyAlignment="1" applyProtection="1">
      <alignment horizontal="left" vertical="top" wrapText="1"/>
    </xf>
    <xf numFmtId="4" fontId="3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quotePrefix="1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167" fontId="40" fillId="4" borderId="4" xfId="0" applyNumberFormat="1" applyFont="1" applyFill="1" applyBorder="1" applyAlignment="1" applyProtection="1">
      <alignment horizontal="center" vertical="center"/>
      <protection hidden="1"/>
    </xf>
    <xf numFmtId="167" fontId="40" fillId="4" borderId="3" xfId="0" applyNumberFormat="1" applyFont="1" applyFill="1" applyBorder="1" applyAlignment="1" applyProtection="1">
      <alignment horizontal="center" vertical="center"/>
      <protection hidden="1"/>
    </xf>
    <xf numFmtId="164" fontId="9" fillId="4" borderId="4" xfId="0" applyNumberFormat="1" applyFont="1" applyFill="1" applyBorder="1" applyAlignment="1" applyProtection="1">
      <alignment horizontal="center" vertical="center" wrapText="1"/>
    </xf>
    <xf numFmtId="164" fontId="9" fillId="4" borderId="12" xfId="0" applyNumberFormat="1" applyFont="1" applyFill="1" applyBorder="1" applyAlignment="1" applyProtection="1">
      <alignment horizontal="center" vertical="center" wrapText="1"/>
    </xf>
    <xf numFmtId="164" fontId="9" fillId="4" borderId="3" xfId="0" applyNumberFormat="1" applyFont="1" applyFill="1" applyBorder="1" applyAlignment="1" applyProtection="1">
      <alignment horizontal="center" vertical="center" wrapText="1"/>
    </xf>
    <xf numFmtId="164" fontId="40" fillId="4" borderId="4" xfId="0" applyNumberFormat="1" applyFont="1" applyFill="1" applyBorder="1" applyAlignment="1" applyProtection="1">
      <alignment horizontal="center" vertical="center" wrapText="1"/>
      <protection hidden="1"/>
    </xf>
    <xf numFmtId="164" fontId="40" fillId="4" borderId="3" xfId="0" applyNumberFormat="1" applyFont="1" applyFill="1" applyBorder="1" applyAlignment="1" applyProtection="1">
      <alignment horizontal="center" vertical="center" wrapText="1"/>
      <protection hidden="1"/>
    </xf>
    <xf numFmtId="166" fontId="3" fillId="4" borderId="4" xfId="0" applyNumberFormat="1" applyFont="1" applyFill="1" applyBorder="1" applyAlignment="1" applyProtection="1">
      <alignment horizontal="center" vertical="center" wrapText="1"/>
      <protection hidden="1"/>
    </xf>
    <xf numFmtId="166" fontId="3" fillId="4" borderId="12" xfId="0" applyNumberFormat="1" applyFont="1" applyFill="1" applyBorder="1" applyAlignment="1" applyProtection="1">
      <alignment horizontal="center" vertical="center" wrapText="1"/>
      <protection hidden="1"/>
    </xf>
    <xf numFmtId="166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 applyProtection="1">
      <alignment horizontal="left" vertical="center" wrapText="1"/>
    </xf>
    <xf numFmtId="0" fontId="35" fillId="5" borderId="1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justify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 wrapText="1"/>
      <protection locked="0"/>
    </xf>
    <xf numFmtId="0" fontId="35" fillId="0" borderId="23" xfId="0" applyFont="1" applyBorder="1" applyAlignment="1" applyProtection="1">
      <alignment horizontal="center"/>
    </xf>
    <xf numFmtId="0" fontId="24" fillId="0" borderId="24" xfId="0" applyFont="1" applyBorder="1" applyAlignment="1" applyProtection="1"/>
    <xf numFmtId="0" fontId="24" fillId="0" borderId="25" xfId="0" applyFont="1" applyBorder="1" applyAlignment="1" applyProtection="1"/>
    <xf numFmtId="0" fontId="24" fillId="0" borderId="26" xfId="0" applyFont="1" applyBorder="1" applyAlignment="1" applyProtection="1"/>
    <xf numFmtId="0" fontId="24" fillId="0" borderId="27" xfId="0" applyFont="1" applyBorder="1" applyAlignment="1" applyProtection="1"/>
    <xf numFmtId="0" fontId="24" fillId="0" borderId="28" xfId="0" applyFont="1" applyBorder="1" applyAlignment="1" applyProtection="1"/>
    <xf numFmtId="0" fontId="24" fillId="0" borderId="29" xfId="0" applyFont="1" applyBorder="1" applyAlignment="1" applyProtection="1"/>
    <xf numFmtId="0" fontId="24" fillId="5" borderId="25" xfId="0" applyFont="1" applyFill="1" applyBorder="1" applyAlignment="1" applyProtection="1">
      <alignment horizontal="left" vertical="top" wrapText="1"/>
    </xf>
    <xf numFmtId="0" fontId="24" fillId="5" borderId="0" xfId="0" applyFont="1" applyFill="1" applyBorder="1" applyAlignment="1" applyProtection="1">
      <alignment horizontal="left" vertical="top" wrapText="1"/>
    </xf>
    <xf numFmtId="0" fontId="3" fillId="0" borderId="30" xfId="0" applyFont="1" applyBorder="1" applyAlignment="1" applyProtection="1">
      <alignment horizontal="center" vertical="top" wrapText="1"/>
    </xf>
    <xf numFmtId="0" fontId="3" fillId="0" borderId="33" xfId="0" applyFont="1" applyBorder="1" applyAlignment="1" applyProtection="1">
      <alignment horizontal="center" vertical="top" wrapText="1"/>
    </xf>
    <xf numFmtId="0" fontId="3" fillId="0" borderId="34" xfId="0" applyFont="1" applyBorder="1" applyAlignment="1" applyProtection="1">
      <alignment horizontal="center" vertical="top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7" borderId="24" xfId="0" applyFont="1" applyFill="1" applyBorder="1" applyAlignment="1" applyProtection="1">
      <alignment horizontal="center" vertical="center" wrapText="1"/>
    </xf>
    <xf numFmtId="0" fontId="36" fillId="7" borderId="25" xfId="0" applyFont="1" applyFill="1" applyBorder="1" applyAlignment="1" applyProtection="1">
      <alignment horizontal="center" vertical="center" wrapText="1"/>
    </xf>
    <xf numFmtId="0" fontId="36" fillId="7" borderId="26" xfId="0" applyFont="1" applyFill="1" applyBorder="1" applyAlignment="1" applyProtection="1">
      <alignment horizontal="center" vertical="center" wrapText="1"/>
    </xf>
    <xf numFmtId="0" fontId="36" fillId="5" borderId="4" xfId="0" applyFont="1" applyFill="1" applyBorder="1" applyAlignment="1" applyProtection="1">
      <alignment horizontal="center" vertical="center"/>
      <protection locked="0"/>
    </xf>
    <xf numFmtId="0" fontId="36" fillId="5" borderId="12" xfId="0" applyFont="1" applyFill="1" applyBorder="1" applyAlignment="1" applyProtection="1">
      <alignment horizontal="center" vertical="center"/>
      <protection locked="0"/>
    </xf>
    <xf numFmtId="0" fontId="36" fillId="5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4" xfId="0" applyNumberFormat="1" applyFont="1" applyFill="1" applyBorder="1" applyAlignment="1" applyProtection="1">
      <alignment horizontal="center" vertical="center"/>
      <protection hidden="1"/>
    </xf>
    <xf numFmtId="4" fontId="3" fillId="4" borderId="12" xfId="0" applyNumberFormat="1" applyFont="1" applyFill="1" applyBorder="1" applyAlignment="1" applyProtection="1">
      <alignment horizontal="center" vertical="center"/>
      <protection hidden="1"/>
    </xf>
    <xf numFmtId="4" fontId="3" fillId="4" borderId="3" xfId="0" applyNumberFormat="1" applyFont="1" applyFill="1" applyBorder="1" applyAlignment="1" applyProtection="1">
      <alignment horizontal="center" vertical="center"/>
      <protection hidden="1"/>
    </xf>
    <xf numFmtId="4" fontId="9" fillId="4" borderId="4" xfId="0" applyNumberFormat="1" applyFont="1" applyFill="1" applyBorder="1" applyAlignment="1" applyProtection="1">
      <alignment horizontal="center" vertical="center"/>
      <protection hidden="1"/>
    </xf>
    <xf numFmtId="4" fontId="9" fillId="4" borderId="12" xfId="0" applyNumberFormat="1" applyFont="1" applyFill="1" applyBorder="1" applyAlignment="1" applyProtection="1">
      <alignment horizontal="center" vertical="center"/>
      <protection hidden="1"/>
    </xf>
    <xf numFmtId="4" fontId="9" fillId="4" borderId="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164" fontId="3" fillId="4" borderId="4" xfId="0" applyNumberFormat="1" applyFont="1" applyFill="1" applyBorder="1" applyAlignment="1" applyProtection="1">
      <alignment horizontal="center" vertical="center"/>
      <protection hidden="1"/>
    </xf>
    <xf numFmtId="164" fontId="3" fillId="4" borderId="12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left" vertical="center" wrapText="1"/>
      <protection hidden="1"/>
    </xf>
    <xf numFmtId="0" fontId="7" fillId="4" borderId="12" xfId="0" applyFont="1" applyFill="1" applyBorder="1" applyAlignment="1" applyProtection="1">
      <alignment horizontal="left" vertical="center" wrapText="1"/>
      <protection hidden="1"/>
    </xf>
    <xf numFmtId="0" fontId="7" fillId="4" borderId="1" xfId="0" applyFont="1" applyFill="1" applyBorder="1" applyAlignment="1" applyProtection="1">
      <alignment horizontal="left" vertical="center" wrapText="1"/>
      <protection hidden="1"/>
    </xf>
    <xf numFmtId="3" fontId="3" fillId="4" borderId="4" xfId="0" applyNumberFormat="1" applyFont="1" applyFill="1" applyBorder="1" applyAlignment="1" applyProtection="1">
      <alignment horizontal="center" vertical="center"/>
      <protection hidden="1"/>
    </xf>
    <xf numFmtId="3" fontId="3" fillId="4" borderId="12" xfId="0" applyNumberFormat="1" applyFont="1" applyFill="1" applyBorder="1" applyAlignment="1" applyProtection="1">
      <alignment horizontal="center" vertical="center"/>
      <protection hidden="1"/>
    </xf>
    <xf numFmtId="3" fontId="3" fillId="4" borderId="3" xfId="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left" vertical="center" wrapText="1"/>
      <protection hidden="1"/>
    </xf>
    <xf numFmtId="0" fontId="9" fillId="4" borderId="4" xfId="0" applyFont="1" applyFill="1" applyBorder="1" applyAlignment="1" applyProtection="1">
      <alignment horizontal="left" vertical="center" wrapText="1"/>
      <protection hidden="1"/>
    </xf>
    <xf numFmtId="0" fontId="9" fillId="4" borderId="12" xfId="0" applyFont="1" applyFill="1" applyBorder="1" applyAlignment="1" applyProtection="1">
      <alignment horizontal="left" vertical="center" wrapText="1"/>
      <protection hidden="1"/>
    </xf>
    <xf numFmtId="0" fontId="9" fillId="4" borderId="3" xfId="0" applyFont="1" applyFill="1" applyBorder="1" applyAlignment="1" applyProtection="1">
      <alignment horizontal="left" vertical="center" wrapText="1"/>
      <protection hidden="1"/>
    </xf>
    <xf numFmtId="164" fontId="8" fillId="4" borderId="4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alignment horizontal="right" vertical="center" wrapText="1"/>
      <protection hidden="1"/>
    </xf>
    <xf numFmtId="0" fontId="3" fillId="4" borderId="4" xfId="0" applyFont="1" applyFill="1" applyBorder="1" applyAlignment="1" applyProtection="1">
      <alignment horizontal="left" vertical="center" wrapText="1"/>
      <protection hidden="1"/>
    </xf>
    <xf numFmtId="0" fontId="3" fillId="4" borderId="12" xfId="0" applyFont="1" applyFill="1" applyBorder="1" applyAlignment="1" applyProtection="1">
      <alignment horizontal="left" vertical="center" wrapText="1"/>
      <protection hidden="1"/>
    </xf>
    <xf numFmtId="164" fontId="3" fillId="4" borderId="4" xfId="0" applyNumberFormat="1" applyFont="1" applyFill="1" applyBorder="1" applyAlignment="1" applyProtection="1">
      <alignment horizontal="right" vertical="center" wrapText="1"/>
      <protection hidden="1"/>
    </xf>
    <xf numFmtId="164" fontId="3" fillId="4" borderId="3" xfId="0" applyNumberFormat="1" applyFont="1" applyFill="1" applyBorder="1" applyAlignment="1" applyProtection="1">
      <alignment horizontal="right" vertical="center" wrapText="1"/>
      <protection hidden="1"/>
    </xf>
    <xf numFmtId="164" fontId="3" fillId="4" borderId="4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4" borderId="3" xfId="0" applyFont="1" applyFill="1" applyBorder="1" applyAlignment="1" applyProtection="1">
      <alignment horizontal="left" vertical="center" wrapText="1"/>
      <protection hidden="1"/>
    </xf>
    <xf numFmtId="0" fontId="14" fillId="4" borderId="4" xfId="0" applyFont="1" applyFill="1" applyBorder="1" applyAlignment="1" applyProtection="1">
      <alignment horizontal="left" vertical="center" wrapText="1"/>
      <protection hidden="1"/>
    </xf>
    <xf numFmtId="0" fontId="14" fillId="4" borderId="12" xfId="0" applyFont="1" applyFill="1" applyBorder="1" applyAlignment="1" applyProtection="1">
      <alignment horizontal="left" vertical="center" wrapText="1"/>
      <protection hidden="1"/>
    </xf>
    <xf numFmtId="0" fontId="14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12" xfId="0" applyFont="1" applyFill="1" applyBorder="1" applyAlignment="1" applyProtection="1">
      <alignment horizontal="right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0" fontId="3" fillId="0" borderId="0" xfId="2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2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6" fillId="0" borderId="2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horizontal="center" vertical="center"/>
      <protection locked="0"/>
    </xf>
    <xf numFmtId="0" fontId="48" fillId="2" borderId="5" xfId="0" applyFont="1" applyFill="1" applyBorder="1" applyAlignment="1" applyProtection="1">
      <alignment horizontal="center" vertical="center"/>
      <protection locked="0"/>
    </xf>
    <xf numFmtId="0" fontId="48" fillId="2" borderId="6" xfId="0" applyFont="1" applyFill="1" applyBorder="1" applyAlignment="1" applyProtection="1">
      <alignment horizontal="center" vertical="center"/>
      <protection locked="0"/>
    </xf>
    <xf numFmtId="0" fontId="48" fillId="2" borderId="7" xfId="0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 applyProtection="1">
      <alignment horizontal="center" vertical="center" wrapText="1"/>
    </xf>
    <xf numFmtId="0" fontId="36" fillId="0" borderId="3" xfId="0" applyFont="1" applyFill="1" applyBorder="1" applyAlignment="1" applyProtection="1">
      <alignment horizontal="center" vertical="center" wrapText="1"/>
    </xf>
    <xf numFmtId="0" fontId="51" fillId="0" borderId="18" xfId="0" applyFont="1" applyBorder="1" applyAlignment="1" applyProtection="1">
      <alignment horizontal="center" vertical="center"/>
    </xf>
    <xf numFmtId="0" fontId="51" fillId="0" borderId="19" xfId="0" applyFont="1" applyBorder="1" applyAlignment="1" applyProtection="1">
      <alignment horizontal="center" vertical="center"/>
    </xf>
    <xf numFmtId="0" fontId="51" fillId="0" borderId="20" xfId="0" applyFont="1" applyBorder="1" applyAlignment="1" applyProtection="1">
      <alignment horizontal="center" vertical="center"/>
    </xf>
    <xf numFmtId="0" fontId="51" fillId="0" borderId="2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2"/>
    <cellStyle name="Procentowy" xfId="1" builtinId="5"/>
  </cellStyles>
  <dxfs count="33"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3</xdr:col>
      <xdr:colOff>161925</xdr:colOff>
      <xdr:row>1</xdr:row>
      <xdr:rowOff>28575</xdr:rowOff>
    </xdr:to>
    <xdr:pic>
      <xdr:nvPicPr>
        <xdr:cNvPr id="2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2573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S75"/>
  <sheetViews>
    <sheetView showGridLines="0" tabSelected="1" showRuler="0" view="pageBreakPreview" zoomScale="115" zoomScaleNormal="100" zoomScaleSheetLayoutView="115" workbookViewId="0">
      <selection activeCell="I1" sqref="I1:M1"/>
    </sheetView>
  </sheetViews>
  <sheetFormatPr defaultColWidth="9.140625" defaultRowHeight="12.75" x14ac:dyDescent="0.2"/>
  <cols>
    <col min="1" max="1" width="3.7109375" style="99" bestFit="1" customWidth="1"/>
    <col min="2" max="3" width="6.7109375" style="99" customWidth="1"/>
    <col min="4" max="7" width="7.42578125" style="99" customWidth="1"/>
    <col min="8" max="8" width="9" style="99" customWidth="1"/>
    <col min="9" max="9" width="8.85546875" style="99" customWidth="1"/>
    <col min="10" max="10" width="7.42578125" style="99" customWidth="1"/>
    <col min="11" max="11" width="10.140625" style="99" customWidth="1"/>
    <col min="12" max="12" width="8.140625" style="99" customWidth="1"/>
    <col min="13" max="13" width="8" style="99" customWidth="1"/>
    <col min="14" max="14" width="3.28515625" style="113" hidden="1" customWidth="1"/>
    <col min="15" max="15" width="8.140625" style="99" customWidth="1"/>
    <col min="16" max="16" width="12.140625" style="99" customWidth="1"/>
    <col min="17" max="17" width="12.85546875" style="99" customWidth="1"/>
    <col min="18" max="46" width="9.140625" style="99" customWidth="1"/>
    <col min="47" max="47" width="18.5703125" style="99" customWidth="1"/>
    <col min="48" max="67" width="9.140625" style="99" customWidth="1"/>
    <col min="68" max="16384" width="9.140625" style="99"/>
  </cols>
  <sheetData>
    <row r="1" spans="1:19" ht="25.5" customHeight="1" x14ac:dyDescent="0.2">
      <c r="A1" s="265"/>
      <c r="B1" s="265"/>
      <c r="C1" s="265"/>
      <c r="D1" s="265"/>
      <c r="E1" s="265"/>
      <c r="F1" s="265"/>
      <c r="G1" s="265"/>
      <c r="H1" s="265"/>
      <c r="I1" s="266" t="s">
        <v>176</v>
      </c>
      <c r="J1" s="266"/>
      <c r="K1" s="266"/>
      <c r="L1" s="266"/>
      <c r="M1" s="266"/>
      <c r="N1" s="98"/>
    </row>
    <row r="2" spans="1:19" ht="15" customHeight="1" x14ac:dyDescent="0.2">
      <c r="A2" s="265"/>
      <c r="B2" s="265"/>
      <c r="C2" s="265"/>
      <c r="D2" s="265"/>
      <c r="E2" s="265"/>
      <c r="F2" s="265"/>
      <c r="G2" s="265"/>
      <c r="H2" s="265"/>
      <c r="I2" s="267" t="s">
        <v>177</v>
      </c>
      <c r="J2" s="267"/>
      <c r="K2" s="267"/>
      <c r="L2" s="267"/>
      <c r="M2" s="267"/>
      <c r="N2" s="98"/>
    </row>
    <row r="3" spans="1:19" ht="18.75" customHeight="1" x14ac:dyDescent="0.2">
      <c r="A3" s="268"/>
      <c r="B3" s="269"/>
      <c r="C3" s="269"/>
      <c r="D3" s="269"/>
      <c r="E3" s="270"/>
      <c r="F3" s="100"/>
      <c r="G3" s="98"/>
      <c r="H3" s="98"/>
      <c r="I3" s="101"/>
      <c r="J3" s="101"/>
      <c r="K3" s="101"/>
      <c r="L3" s="101"/>
      <c r="M3" s="101"/>
      <c r="N3" s="98"/>
    </row>
    <row r="4" spans="1:19" ht="15" customHeight="1" x14ac:dyDescent="0.2">
      <c r="A4" s="271"/>
      <c r="B4" s="272"/>
      <c r="C4" s="272"/>
      <c r="D4" s="272"/>
      <c r="E4" s="273"/>
      <c r="F4" s="102"/>
      <c r="G4" s="103"/>
      <c r="H4" s="274" t="s">
        <v>178</v>
      </c>
      <c r="I4" s="274"/>
      <c r="J4" s="274"/>
      <c r="K4" s="274"/>
      <c r="L4" s="274"/>
      <c r="M4" s="104"/>
      <c r="N4" s="98"/>
      <c r="S4" s="105"/>
    </row>
    <row r="5" spans="1:19" ht="12.75" customHeight="1" x14ac:dyDescent="0.2">
      <c r="A5" s="106"/>
      <c r="B5" s="106"/>
      <c r="C5" s="106"/>
      <c r="D5" s="107"/>
      <c r="E5" s="106"/>
      <c r="F5" s="108"/>
      <c r="G5" s="109"/>
      <c r="H5" s="275"/>
      <c r="I5" s="275"/>
      <c r="J5" s="275"/>
      <c r="K5" s="275"/>
      <c r="L5" s="275"/>
      <c r="M5" s="110"/>
      <c r="N5" s="98"/>
    </row>
    <row r="6" spans="1:19" ht="12.75" customHeight="1" x14ac:dyDescent="0.2">
      <c r="A6" s="106"/>
      <c r="B6" s="106"/>
      <c r="C6" s="106"/>
      <c r="D6" s="106"/>
      <c r="E6" s="106"/>
      <c r="F6" s="98"/>
      <c r="G6" s="109"/>
      <c r="H6" s="275"/>
      <c r="I6" s="275"/>
      <c r="J6" s="275"/>
      <c r="K6" s="275"/>
      <c r="L6" s="275"/>
      <c r="M6" s="110"/>
      <c r="N6" s="98"/>
    </row>
    <row r="7" spans="1:19" ht="12.75" customHeight="1" x14ac:dyDescent="0.2">
      <c r="A7" s="106"/>
      <c r="B7" s="106"/>
      <c r="C7" s="106"/>
      <c r="D7" s="106"/>
      <c r="E7" s="106"/>
      <c r="F7" s="106"/>
      <c r="G7" s="109"/>
      <c r="H7" s="275"/>
      <c r="I7" s="275"/>
      <c r="J7" s="275"/>
      <c r="K7" s="275"/>
      <c r="L7" s="275"/>
      <c r="M7" s="110"/>
      <c r="N7" s="98"/>
    </row>
    <row r="8" spans="1:19" ht="7.5" customHeight="1" x14ac:dyDescent="0.2">
      <c r="A8" s="276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8"/>
      <c r="N8" s="98"/>
    </row>
    <row r="9" spans="1:19" ht="43.5" customHeight="1" x14ac:dyDescent="0.2">
      <c r="A9" s="111"/>
      <c r="B9" s="287" t="s">
        <v>299</v>
      </c>
      <c r="C9" s="288"/>
      <c r="D9" s="288"/>
      <c r="E9" s="288"/>
      <c r="F9" s="288"/>
      <c r="G9" s="288"/>
      <c r="H9" s="288"/>
      <c r="I9" s="288"/>
      <c r="J9" s="288"/>
      <c r="K9" s="288"/>
      <c r="L9" s="289"/>
      <c r="M9" s="111"/>
      <c r="N9" s="98"/>
    </row>
    <row r="10" spans="1:19" ht="9" customHeight="1" x14ac:dyDescent="0.2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9" ht="32.25" customHeight="1" x14ac:dyDescent="0.2">
      <c r="A11" s="114">
        <v>1</v>
      </c>
      <c r="B11" s="248" t="s">
        <v>294</v>
      </c>
      <c r="C11" s="248"/>
      <c r="D11" s="248"/>
      <c r="E11" s="248"/>
      <c r="F11" s="248"/>
      <c r="G11" s="290" t="s">
        <v>285</v>
      </c>
      <c r="H11" s="291"/>
      <c r="I11" s="291"/>
      <c r="J11" s="291"/>
      <c r="K11" s="291"/>
      <c r="L11" s="291"/>
      <c r="M11" s="292"/>
    </row>
    <row r="12" spans="1:19" ht="24.75" customHeight="1" x14ac:dyDescent="0.2">
      <c r="A12" s="114">
        <v>2</v>
      </c>
      <c r="B12" s="248" t="s">
        <v>179</v>
      </c>
      <c r="C12" s="248"/>
      <c r="D12" s="248"/>
      <c r="E12" s="248"/>
      <c r="F12" s="248"/>
      <c r="G12" s="293" t="s">
        <v>180</v>
      </c>
      <c r="H12" s="294"/>
      <c r="I12" s="294"/>
      <c r="J12" s="294"/>
      <c r="K12" s="294"/>
      <c r="L12" s="294"/>
      <c r="M12" s="295"/>
    </row>
    <row r="13" spans="1:19" ht="14.25" customHeight="1" x14ac:dyDescent="0.2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9" ht="24.75" customHeight="1" x14ac:dyDescent="0.2">
      <c r="A14" s="262" t="s">
        <v>181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1:19" ht="31.5" customHeight="1" x14ac:dyDescent="0.2">
      <c r="A15" s="114" t="s">
        <v>90</v>
      </c>
      <c r="B15" s="248" t="s">
        <v>182</v>
      </c>
      <c r="C15" s="248"/>
      <c r="D15" s="248"/>
      <c r="E15" s="248"/>
      <c r="F15" s="248"/>
      <c r="G15" s="280"/>
      <c r="H15" s="280"/>
      <c r="I15" s="280"/>
      <c r="J15" s="280"/>
      <c r="K15" s="280"/>
      <c r="L15" s="280"/>
      <c r="M15" s="280"/>
    </row>
    <row r="16" spans="1:19" ht="41.25" customHeight="1" x14ac:dyDescent="0.2">
      <c r="A16" s="114" t="s">
        <v>114</v>
      </c>
      <c r="B16" s="248" t="s">
        <v>183</v>
      </c>
      <c r="C16" s="248"/>
      <c r="D16" s="248"/>
      <c r="E16" s="248"/>
      <c r="F16" s="248"/>
      <c r="G16" s="281"/>
      <c r="H16" s="282"/>
      <c r="I16" s="282"/>
      <c r="J16" s="282"/>
      <c r="K16" s="282"/>
      <c r="L16" s="282"/>
      <c r="M16" s="283"/>
    </row>
    <row r="17" spans="1:18" ht="26.85" customHeight="1" x14ac:dyDescent="0.2">
      <c r="A17" s="114" t="s">
        <v>129</v>
      </c>
      <c r="B17" s="248" t="s">
        <v>184</v>
      </c>
      <c r="C17" s="248"/>
      <c r="D17" s="248"/>
      <c r="E17" s="248"/>
      <c r="F17" s="248"/>
      <c r="G17" s="284" t="s">
        <v>298</v>
      </c>
      <c r="H17" s="285"/>
      <c r="I17" s="285"/>
      <c r="J17" s="285"/>
      <c r="K17" s="285"/>
      <c r="L17" s="285"/>
      <c r="M17" s="286"/>
      <c r="Q17" s="115"/>
    </row>
    <row r="18" spans="1:18" ht="36" customHeight="1" x14ac:dyDescent="0.2">
      <c r="A18" s="114" t="s">
        <v>131</v>
      </c>
      <c r="B18" s="248" t="s">
        <v>185</v>
      </c>
      <c r="C18" s="248"/>
      <c r="D18" s="248"/>
      <c r="E18" s="248"/>
      <c r="F18" s="248"/>
      <c r="G18" s="260"/>
      <c r="H18" s="258"/>
      <c r="I18" s="258"/>
      <c r="J18" s="258"/>
      <c r="K18" s="258"/>
      <c r="L18" s="258"/>
      <c r="M18" s="259"/>
      <c r="Q18" s="115"/>
    </row>
    <row r="19" spans="1:18" ht="11.25" customHeight="1" x14ac:dyDescent="0.2">
      <c r="A19" s="261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1:18" ht="19.5" customHeight="1" x14ac:dyDescent="0.2">
      <c r="A20" s="262" t="s">
        <v>186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18" ht="28.5" customHeight="1" x14ac:dyDescent="0.2">
      <c r="A21" s="114" t="s">
        <v>90</v>
      </c>
      <c r="B21" s="213" t="s">
        <v>187</v>
      </c>
      <c r="C21" s="214"/>
      <c r="D21" s="214"/>
      <c r="E21" s="215"/>
      <c r="F21" s="263"/>
      <c r="G21" s="263"/>
      <c r="H21" s="263"/>
      <c r="I21" s="263"/>
      <c r="J21" s="263"/>
      <c r="K21" s="263"/>
      <c r="L21" s="263"/>
      <c r="M21" s="263"/>
    </row>
    <row r="22" spans="1:18" ht="24" customHeight="1" x14ac:dyDescent="0.2">
      <c r="A22" s="114" t="s">
        <v>114</v>
      </c>
      <c r="B22" s="296" t="s">
        <v>188</v>
      </c>
      <c r="C22" s="297"/>
      <c r="D22" s="298" t="s">
        <v>155</v>
      </c>
      <c r="E22" s="299"/>
      <c r="F22" s="299"/>
      <c r="G22" s="299"/>
      <c r="H22" s="299"/>
      <c r="I22" s="300"/>
      <c r="J22" s="298" t="s">
        <v>155</v>
      </c>
      <c r="K22" s="299"/>
      <c r="L22" s="299"/>
      <c r="M22" s="300"/>
    </row>
    <row r="23" spans="1:18" ht="30" customHeight="1" x14ac:dyDescent="0.2">
      <c r="A23" s="114" t="s">
        <v>129</v>
      </c>
      <c r="B23" s="196" t="s">
        <v>189</v>
      </c>
      <c r="C23" s="197"/>
      <c r="D23" s="197"/>
      <c r="E23" s="197"/>
      <c r="F23" s="197"/>
      <c r="G23" s="198"/>
      <c r="H23" s="116" t="s">
        <v>283</v>
      </c>
      <c r="I23" s="301"/>
      <c r="J23" s="302"/>
      <c r="K23" s="302"/>
      <c r="L23" s="302"/>
      <c r="M23" s="303"/>
    </row>
    <row r="24" spans="1:18" ht="24" customHeight="1" x14ac:dyDescent="0.2">
      <c r="A24" s="114" t="s">
        <v>131</v>
      </c>
      <c r="B24" s="196" t="s">
        <v>190</v>
      </c>
      <c r="C24" s="197"/>
      <c r="D24" s="197"/>
      <c r="E24" s="198"/>
      <c r="F24" s="258" t="s">
        <v>155</v>
      </c>
      <c r="G24" s="258"/>
      <c r="H24" s="258"/>
      <c r="I24" s="258"/>
      <c r="J24" s="258"/>
      <c r="K24" s="258"/>
      <c r="L24" s="258"/>
      <c r="M24" s="259"/>
    </row>
    <row r="25" spans="1:18" ht="60" customHeight="1" x14ac:dyDescent="0.2">
      <c r="A25" s="114" t="s">
        <v>132</v>
      </c>
      <c r="B25" s="196" t="s">
        <v>191</v>
      </c>
      <c r="C25" s="197"/>
      <c r="D25" s="197"/>
      <c r="E25" s="197"/>
      <c r="F25" s="197"/>
      <c r="G25" s="197"/>
      <c r="H25" s="198"/>
      <c r="I25" s="253"/>
      <c r="J25" s="254"/>
      <c r="K25" s="254"/>
      <c r="L25" s="254"/>
      <c r="M25" s="255"/>
    </row>
    <row r="26" spans="1:18" ht="60" customHeight="1" x14ac:dyDescent="0.2">
      <c r="A26" s="114" t="s">
        <v>134</v>
      </c>
      <c r="B26" s="256" t="s">
        <v>192</v>
      </c>
      <c r="C26" s="256"/>
      <c r="D26" s="256"/>
      <c r="E26" s="256"/>
      <c r="F26" s="256"/>
      <c r="G26" s="256"/>
      <c r="H26" s="256"/>
      <c r="I26" s="257"/>
      <c r="J26" s="257"/>
      <c r="K26" s="257"/>
      <c r="L26" s="257"/>
      <c r="M26" s="257"/>
    </row>
    <row r="27" spans="1:18" ht="30" customHeight="1" x14ac:dyDescent="0.2">
      <c r="A27" s="114" t="s">
        <v>136</v>
      </c>
      <c r="B27" s="196" t="s">
        <v>193</v>
      </c>
      <c r="C27" s="197"/>
      <c r="D27" s="197"/>
      <c r="E27" s="197"/>
      <c r="F27" s="197"/>
      <c r="G27" s="197"/>
      <c r="H27" s="198"/>
      <c r="I27" s="117" t="s">
        <v>194</v>
      </c>
      <c r="J27" s="279"/>
      <c r="K27" s="279"/>
      <c r="L27" s="279"/>
      <c r="M27" s="279"/>
      <c r="N27" s="279"/>
    </row>
    <row r="28" spans="1:18" ht="54" customHeight="1" x14ac:dyDescent="0.2">
      <c r="A28" s="114" t="s">
        <v>137</v>
      </c>
      <c r="B28" s="196" t="s">
        <v>195</v>
      </c>
      <c r="C28" s="197"/>
      <c r="D28" s="197"/>
      <c r="E28" s="197"/>
      <c r="F28" s="197"/>
      <c r="G28" s="197"/>
      <c r="H28" s="198"/>
      <c r="I28" s="117" t="s">
        <v>196</v>
      </c>
      <c r="J28" s="264"/>
      <c r="K28" s="264"/>
      <c r="L28" s="264"/>
      <c r="M28" s="264"/>
      <c r="N28" s="118"/>
      <c r="O28" s="119"/>
      <c r="P28" s="119"/>
      <c r="Q28" s="119"/>
      <c r="R28" s="120"/>
    </row>
    <row r="29" spans="1:18" s="120" customFormat="1" ht="30" customHeight="1" x14ac:dyDescent="0.2">
      <c r="A29" s="247" t="s">
        <v>197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119"/>
      <c r="O29" s="119"/>
      <c r="P29" s="119"/>
      <c r="Q29" s="119"/>
    </row>
    <row r="30" spans="1:18" s="122" customFormat="1" ht="29.25" customHeight="1" x14ac:dyDescent="0.2">
      <c r="A30" s="114" t="s">
        <v>140</v>
      </c>
      <c r="B30" s="248" t="s">
        <v>198</v>
      </c>
      <c r="C30" s="248"/>
      <c r="D30" s="248"/>
      <c r="E30" s="248"/>
      <c r="F30" s="248"/>
      <c r="G30" s="248"/>
      <c r="H30" s="248"/>
      <c r="I30" s="248"/>
      <c r="J30" s="249"/>
      <c r="K30" s="249"/>
      <c r="L30" s="249"/>
      <c r="M30" s="249"/>
      <c r="N30" s="121"/>
      <c r="O30" s="119"/>
      <c r="P30" s="119"/>
      <c r="Q30" s="119"/>
      <c r="R30" s="120"/>
    </row>
    <row r="31" spans="1:18" s="122" customFormat="1" ht="29.25" customHeight="1" x14ac:dyDescent="0.2">
      <c r="A31" s="114" t="s">
        <v>199</v>
      </c>
      <c r="B31" s="196" t="s">
        <v>200</v>
      </c>
      <c r="C31" s="197"/>
      <c r="D31" s="197"/>
      <c r="E31" s="197"/>
      <c r="F31" s="197"/>
      <c r="G31" s="197"/>
      <c r="H31" s="197"/>
      <c r="I31" s="198"/>
      <c r="J31" s="250"/>
      <c r="K31" s="251"/>
      <c r="L31" s="251"/>
      <c r="M31" s="252"/>
      <c r="N31" s="123"/>
      <c r="O31" s="119"/>
      <c r="P31" s="119"/>
      <c r="Q31" s="119"/>
      <c r="R31" s="120"/>
    </row>
    <row r="32" spans="1:18" s="122" customFormat="1" ht="29.25" customHeight="1" x14ac:dyDescent="0.2">
      <c r="A32" s="114" t="s">
        <v>201</v>
      </c>
      <c r="B32" s="196" t="s">
        <v>202</v>
      </c>
      <c r="C32" s="197"/>
      <c r="D32" s="197"/>
      <c r="E32" s="197"/>
      <c r="F32" s="197"/>
      <c r="G32" s="197"/>
      <c r="H32" s="197"/>
      <c r="I32" s="198"/>
      <c r="J32" s="239">
        <f>IF(YEAR(J31)=YEAR(0),0,IF((DATE(YEAR(J31)+15,MONTH(J31),DAY(J31)-1))&gt;DATE(2048,12,31),DATE(2048,12,31),(DATE(YEAR(J31)+15,MONTH(J31),DAY(J31)-1))))</f>
        <v>0</v>
      </c>
      <c r="K32" s="240"/>
      <c r="L32" s="240"/>
      <c r="M32" s="241"/>
      <c r="N32" s="123"/>
      <c r="O32" s="119"/>
      <c r="P32" s="193"/>
      <c r="Q32" s="119"/>
      <c r="R32" s="119"/>
    </row>
    <row r="33" spans="1:18" s="122" customFormat="1" ht="60" customHeight="1" x14ac:dyDescent="0.2">
      <c r="A33" s="114" t="s">
        <v>203</v>
      </c>
      <c r="B33" s="196" t="s">
        <v>300</v>
      </c>
      <c r="C33" s="197"/>
      <c r="D33" s="197"/>
      <c r="E33" s="197"/>
      <c r="F33" s="197"/>
      <c r="G33" s="197"/>
      <c r="H33" s="198"/>
      <c r="I33" s="124" t="s">
        <v>194</v>
      </c>
      <c r="J33" s="242"/>
      <c r="K33" s="243"/>
      <c r="L33" s="243"/>
      <c r="M33" s="244"/>
      <c r="N33" s="125"/>
      <c r="O33" s="119"/>
      <c r="P33" s="119"/>
      <c r="Q33" s="119"/>
      <c r="R33" s="120"/>
    </row>
    <row r="34" spans="1:18" s="122" customFormat="1" ht="45" customHeight="1" x14ac:dyDescent="0.2">
      <c r="A34" s="207" t="s">
        <v>204</v>
      </c>
      <c r="B34" s="245" t="s">
        <v>205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6"/>
      <c r="N34" s="123"/>
      <c r="O34" s="126"/>
      <c r="P34" s="119"/>
      <c r="Q34" s="119"/>
      <c r="R34" s="120"/>
    </row>
    <row r="35" spans="1:18" s="122" customFormat="1" ht="19.5" customHeight="1" x14ac:dyDescent="0.2">
      <c r="A35" s="208"/>
      <c r="B35" s="223" t="s">
        <v>206</v>
      </c>
      <c r="C35" s="224"/>
      <c r="D35" s="225">
        <f>IF(YEAR(J32)=YEAR(0),0,IF((IFERROR(YEAR(J31),"20.."))&gt;YEAR($J$32),0,(IFERROR(YEAR(J31),"20.."))))</f>
        <v>0</v>
      </c>
      <c r="E35" s="225"/>
      <c r="F35" s="225">
        <f>IF(D35=0,0,IF((IFERROR(D35+1,"20.."))&gt;YEAR($J$32),0,(IFERROR(D35+1,"20.."))))</f>
        <v>0</v>
      </c>
      <c r="G35" s="225"/>
      <c r="H35" s="225">
        <f>IF(F35=0,0,IF((IFERROR(F35+1,"20.."))&gt;YEAR($J$32),0,(IFERROR(F35+1,"20.."))))</f>
        <v>0</v>
      </c>
      <c r="I35" s="225"/>
      <c r="J35" s="225">
        <f>IF(H35=0,0,IF((IFERROR(H35+1,"20.."))&gt;YEAR($J$32),0,(IFERROR(H35+1,"20.."))))</f>
        <v>0</v>
      </c>
      <c r="K35" s="225"/>
      <c r="L35" s="225">
        <f>IF(J35=0,0,IF((IFERROR(J35+1,"20.."))&gt;YEAR($J$32),0,(IFERROR(J35+1,"20.."))))</f>
        <v>0</v>
      </c>
      <c r="M35" s="225"/>
      <c r="N35" s="123"/>
      <c r="O35" s="119"/>
      <c r="P35" s="119"/>
      <c r="Q35" s="119"/>
      <c r="R35" s="120"/>
    </row>
    <row r="36" spans="1:18" s="122" customFormat="1" ht="19.5" customHeight="1" x14ac:dyDescent="0.2">
      <c r="A36" s="208"/>
      <c r="B36" s="223" t="s">
        <v>293</v>
      </c>
      <c r="C36" s="224"/>
      <c r="D36" s="237">
        <f>IF(D35=0,0,'Dane Techniczne i Ekonomiczne'!Q54)</f>
        <v>0</v>
      </c>
      <c r="E36" s="238"/>
      <c r="F36" s="237">
        <f>IF(F35=0,0,'Dane Techniczne i Ekonomiczne'!R54)</f>
        <v>0</v>
      </c>
      <c r="G36" s="238"/>
      <c r="H36" s="237">
        <f>IF(H35=0,0,'Dane Techniczne i Ekonomiczne'!S54)</f>
        <v>0</v>
      </c>
      <c r="I36" s="238"/>
      <c r="J36" s="237">
        <f>IF(J35=0,0,'Dane Techniczne i Ekonomiczne'!T54)</f>
        <v>0</v>
      </c>
      <c r="K36" s="238"/>
      <c r="L36" s="237">
        <f>IF(L35=0,0,'Dane Techniczne i Ekonomiczne'!U54)</f>
        <v>0</v>
      </c>
      <c r="M36" s="238"/>
      <c r="N36" s="123"/>
      <c r="O36" s="119"/>
      <c r="P36" s="119"/>
      <c r="Q36" s="119"/>
      <c r="R36" s="120"/>
    </row>
    <row r="37" spans="1:18" s="122" customFormat="1" ht="19.5" customHeight="1" x14ac:dyDescent="0.2">
      <c r="A37" s="208"/>
      <c r="B37" s="223" t="s">
        <v>206</v>
      </c>
      <c r="C37" s="224"/>
      <c r="D37" s="225">
        <f>IF(L35=0,0,IF((IFERROR(L35+1,"20.."))&gt;YEAR($J$32),0,(IFERROR(L35+1,"20.."))))</f>
        <v>0</v>
      </c>
      <c r="E37" s="225"/>
      <c r="F37" s="225">
        <f>IF(D37=0,0,IF((IFERROR(D37+1,"20.."))&gt;YEAR($J$32),0,(IFERROR(D37+1,"20.."))))</f>
        <v>0</v>
      </c>
      <c r="G37" s="225"/>
      <c r="H37" s="225">
        <f>IF(F37=0,0,IF((IFERROR(F37+1,"20.."))&gt;YEAR($J$32),0,(IFERROR(F37+1,"20.."))))</f>
        <v>0</v>
      </c>
      <c r="I37" s="225"/>
      <c r="J37" s="225">
        <f>IF(H37=0,0,IF((IFERROR(H37+1,"20.."))&gt;YEAR($J$32),0,(IFERROR(H37+1,"20.."))))</f>
        <v>0</v>
      </c>
      <c r="K37" s="225"/>
      <c r="L37" s="225">
        <f>IF(J37=0,0,IF((IFERROR(J37+1,"20.."))&gt;YEAR($J$32),0,(IFERROR(J37+1,"20.."))))</f>
        <v>0</v>
      </c>
      <c r="M37" s="225"/>
      <c r="N37" s="123"/>
      <c r="O37" s="119"/>
      <c r="P37" s="119"/>
      <c r="Q37" s="119"/>
      <c r="R37" s="120"/>
    </row>
    <row r="38" spans="1:18" s="122" customFormat="1" ht="19.5" customHeight="1" x14ac:dyDescent="0.2">
      <c r="A38" s="208"/>
      <c r="B38" s="223" t="s">
        <v>293</v>
      </c>
      <c r="C38" s="224"/>
      <c r="D38" s="237">
        <f>IF(D37=0,0,'Dane Techniczne i Ekonomiczne'!V54)</f>
        <v>0</v>
      </c>
      <c r="E38" s="238"/>
      <c r="F38" s="237">
        <f>IF(F37=0,0,'Dane Techniczne i Ekonomiczne'!W54)</f>
        <v>0</v>
      </c>
      <c r="G38" s="238"/>
      <c r="H38" s="237">
        <f>IF(H37=0,0,'Dane Techniczne i Ekonomiczne'!X54)</f>
        <v>0</v>
      </c>
      <c r="I38" s="238"/>
      <c r="J38" s="237">
        <f>IF(J37=0,0,'Dane Techniczne i Ekonomiczne'!Y54)</f>
        <v>0</v>
      </c>
      <c r="K38" s="238"/>
      <c r="L38" s="237">
        <f>IF(L37=0,0,'Dane Techniczne i Ekonomiczne'!Z54)</f>
        <v>0</v>
      </c>
      <c r="M38" s="238"/>
      <c r="N38" s="123"/>
      <c r="O38" s="119"/>
      <c r="P38" s="119"/>
      <c r="Q38" s="119"/>
      <c r="R38" s="120"/>
    </row>
    <row r="39" spans="1:18" s="122" customFormat="1" ht="19.5" customHeight="1" x14ac:dyDescent="0.2">
      <c r="A39" s="208"/>
      <c r="B39" s="223" t="s">
        <v>206</v>
      </c>
      <c r="C39" s="224"/>
      <c r="D39" s="225">
        <f>IF(L37=0,0,IF((IFERROR(L37+1,"20.."))&gt;YEAR($J$32),0,(IFERROR(L37+1,"20.."))))</f>
        <v>0</v>
      </c>
      <c r="E39" s="225"/>
      <c r="F39" s="225">
        <f>IF(D39=0,0,IF((IFERROR(D39+1,"20.."))&gt;YEAR($J$32),0,(IFERROR(D39+1,"20.."))))</f>
        <v>0</v>
      </c>
      <c r="G39" s="225"/>
      <c r="H39" s="225">
        <f>IF(F39=0,0,IF((IFERROR(F39+1,"20.."))&gt;YEAR($J$32),0,(IFERROR(F39+1,"20.."))))</f>
        <v>0</v>
      </c>
      <c r="I39" s="225"/>
      <c r="J39" s="225">
        <f>IF(H39=0,0,IF((IFERROR(H39+1,"20.."))&gt;YEAR($J$32),0,(IFERROR(H39+1,"20.."))))</f>
        <v>0</v>
      </c>
      <c r="K39" s="225"/>
      <c r="L39" s="225">
        <f>IF(J39=0,0,IF((IFERROR(J39+1,"20.."))&gt;YEAR($J$32),0,(IFERROR(J39+1,"20.."))))</f>
        <v>0</v>
      </c>
      <c r="M39" s="225"/>
      <c r="N39" s="123"/>
      <c r="O39" s="119"/>
      <c r="P39" s="119"/>
      <c r="Q39" s="119"/>
      <c r="R39" s="120"/>
    </row>
    <row r="40" spans="1:18" s="122" customFormat="1" ht="19.5" customHeight="1" x14ac:dyDescent="0.2">
      <c r="A40" s="208"/>
      <c r="B40" s="223" t="s">
        <v>293</v>
      </c>
      <c r="C40" s="224"/>
      <c r="D40" s="237">
        <f>IF(D39=0,0,'Dane Techniczne i Ekonomiczne'!AA54)</f>
        <v>0</v>
      </c>
      <c r="E40" s="238"/>
      <c r="F40" s="237">
        <f>IF(F39=0,0,'Dane Techniczne i Ekonomiczne'!AB54)</f>
        <v>0</v>
      </c>
      <c r="G40" s="238"/>
      <c r="H40" s="237">
        <f>IF(H39=0,0,'Dane Techniczne i Ekonomiczne'!AC54)</f>
        <v>0</v>
      </c>
      <c r="I40" s="238"/>
      <c r="J40" s="237">
        <f>IF(J39=0,0,'Dane Techniczne i Ekonomiczne'!AD54)</f>
        <v>0</v>
      </c>
      <c r="K40" s="238"/>
      <c r="L40" s="237">
        <f>IF(L39=0,0,'Dane Techniczne i Ekonomiczne'!AE54)</f>
        <v>0</v>
      </c>
      <c r="M40" s="238"/>
      <c r="N40" s="123"/>
      <c r="O40" s="119"/>
      <c r="P40" s="119"/>
      <c r="Q40" s="119"/>
      <c r="R40" s="120"/>
    </row>
    <row r="41" spans="1:18" s="122" customFormat="1" ht="19.5" customHeight="1" x14ac:dyDescent="0.2">
      <c r="A41" s="208"/>
      <c r="B41" s="223" t="s">
        <v>206</v>
      </c>
      <c r="C41" s="224"/>
      <c r="D41" s="225">
        <f>IF(L39=0,0,IF((IFERROR(L39+1,"20.."))&gt;YEAR($J$32),0,(IFERROR(L39+1,"20.."))))</f>
        <v>0</v>
      </c>
      <c r="E41" s="225"/>
      <c r="F41" s="226"/>
      <c r="G41" s="227"/>
      <c r="H41" s="227"/>
      <c r="I41" s="227"/>
      <c r="J41" s="227"/>
      <c r="K41" s="227"/>
      <c r="L41" s="227"/>
      <c r="M41" s="228"/>
      <c r="N41" s="123"/>
      <c r="O41" s="119"/>
      <c r="P41" s="119"/>
      <c r="Q41" s="119"/>
      <c r="R41" s="120"/>
    </row>
    <row r="42" spans="1:18" s="122" customFormat="1" ht="19.5" customHeight="1" x14ac:dyDescent="0.2">
      <c r="A42" s="208"/>
      <c r="B42" s="223" t="s">
        <v>293</v>
      </c>
      <c r="C42" s="224"/>
      <c r="D42" s="232">
        <f>IF(D41=0,0,IF('Dane Techniczne i Ekonomiczne'!AF54=0,'Dane Techniczne i Ekonomiczne'!AF16-'Dane Techniczne i Ekonomiczne'!Q54,'Dane Techniczne i Ekonomiczne'!AF54))</f>
        <v>0</v>
      </c>
      <c r="E42" s="233"/>
      <c r="F42" s="229"/>
      <c r="G42" s="230"/>
      <c r="H42" s="230"/>
      <c r="I42" s="230"/>
      <c r="J42" s="230"/>
      <c r="K42" s="230"/>
      <c r="L42" s="230"/>
      <c r="M42" s="231"/>
      <c r="N42" s="123"/>
      <c r="O42" s="119"/>
      <c r="P42" s="119"/>
      <c r="Q42" s="119"/>
      <c r="R42" s="120"/>
    </row>
    <row r="43" spans="1:18" s="122" customFormat="1" ht="42" customHeight="1" x14ac:dyDescent="0.2">
      <c r="A43" s="127" t="s">
        <v>207</v>
      </c>
      <c r="B43" s="214" t="s">
        <v>208</v>
      </c>
      <c r="C43" s="214"/>
      <c r="D43" s="214"/>
      <c r="E43" s="214"/>
      <c r="F43" s="214"/>
      <c r="G43" s="214"/>
      <c r="H43" s="214"/>
      <c r="I43" s="215"/>
      <c r="J43" s="234">
        <f>D36+F36+H36+J36+L36+D38+F38+H38+J38+L38+D40+F40+H40+J40+L40+D42</f>
        <v>0</v>
      </c>
      <c r="K43" s="235"/>
      <c r="L43" s="235"/>
      <c r="M43" s="236"/>
      <c r="N43" s="123"/>
      <c r="O43" s="119"/>
      <c r="P43" s="119"/>
      <c r="Q43" s="119"/>
      <c r="R43" s="120"/>
    </row>
    <row r="45" spans="1:18" ht="22.5" customHeight="1" x14ac:dyDescent="0.2">
      <c r="A45" s="207" t="s">
        <v>209</v>
      </c>
      <c r="B45" s="210" t="s">
        <v>210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2"/>
    </row>
    <row r="46" spans="1:18" ht="56.25" customHeight="1" x14ac:dyDescent="0.2">
      <c r="A46" s="208"/>
      <c r="B46" s="213" t="s">
        <v>211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5"/>
    </row>
    <row r="47" spans="1:18" s="129" customFormat="1" ht="33" customHeight="1" x14ac:dyDescent="0.25">
      <c r="A47" s="208"/>
      <c r="B47" s="196" t="s">
        <v>212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8"/>
      <c r="N47" s="128"/>
    </row>
    <row r="48" spans="1:18" ht="27.75" customHeight="1" x14ac:dyDescent="0.2">
      <c r="A48" s="209"/>
      <c r="B48" s="200" t="s">
        <v>155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01"/>
    </row>
    <row r="49" spans="1:14" ht="52.5" customHeight="1" x14ac:dyDescent="0.2">
      <c r="A49" s="207" t="s">
        <v>213</v>
      </c>
      <c r="B49" s="217" t="s">
        <v>284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9"/>
    </row>
    <row r="50" spans="1:14" ht="33" customHeight="1" x14ac:dyDescent="0.2">
      <c r="A50" s="208"/>
      <c r="B50" s="220"/>
      <c r="C50" s="221"/>
      <c r="D50" s="221"/>
      <c r="E50" s="221"/>
      <c r="F50" s="221"/>
      <c r="G50" s="222"/>
      <c r="H50" s="130" t="s">
        <v>214</v>
      </c>
      <c r="I50" s="131"/>
      <c r="J50" s="131"/>
      <c r="K50" s="131"/>
      <c r="L50" s="131"/>
      <c r="M50" s="132"/>
    </row>
    <row r="51" spans="1:14" x14ac:dyDescent="0.2">
      <c r="A51" s="209"/>
      <c r="B51" s="133" t="s">
        <v>215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5"/>
    </row>
    <row r="52" spans="1:14" ht="30.75" customHeight="1" x14ac:dyDescent="0.2">
      <c r="A52" s="114" t="s">
        <v>216</v>
      </c>
      <c r="B52" s="196" t="s">
        <v>217</v>
      </c>
      <c r="C52" s="197"/>
      <c r="D52" s="197"/>
      <c r="E52" s="197"/>
      <c r="F52" s="197"/>
      <c r="G52" s="197"/>
      <c r="H52" s="197"/>
      <c r="I52" s="197"/>
      <c r="J52" s="197"/>
      <c r="K52" s="197"/>
      <c r="L52" s="200" t="s">
        <v>155</v>
      </c>
      <c r="M52" s="201"/>
    </row>
    <row r="53" spans="1:14" x14ac:dyDescent="0.2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  <row r="54" spans="1:14" ht="52.5" customHeight="1" x14ac:dyDescent="0.25">
      <c r="A54" s="202" t="s">
        <v>218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4"/>
    </row>
    <row r="55" spans="1:14" ht="27.75" customHeight="1" x14ac:dyDescent="0.2">
      <c r="A55" s="205" t="s">
        <v>219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137"/>
    </row>
    <row r="56" spans="1:14" s="139" customFormat="1" ht="20.25" customHeight="1" x14ac:dyDescent="0.2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</row>
    <row r="57" spans="1:14" ht="25.5" customHeight="1" x14ac:dyDescent="0.2">
      <c r="A57" s="206" t="s">
        <v>220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140"/>
    </row>
    <row r="58" spans="1:14" ht="22.5" customHeight="1" x14ac:dyDescent="0.2">
      <c r="A58" s="196" t="s">
        <v>221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8"/>
      <c r="L58" s="199" t="s">
        <v>155</v>
      </c>
      <c r="M58" s="199"/>
    </row>
    <row r="59" spans="1:14" ht="45.75" customHeight="1" x14ac:dyDescent="0.2">
      <c r="A59" s="196" t="s">
        <v>222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8"/>
      <c r="L59" s="199" t="s">
        <v>155</v>
      </c>
      <c r="M59" s="199"/>
    </row>
    <row r="60" spans="1:14" ht="22.5" customHeight="1" x14ac:dyDescent="0.2">
      <c r="A60" s="196" t="s">
        <v>223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8"/>
      <c r="L60" s="199" t="s">
        <v>155</v>
      </c>
      <c r="M60" s="199"/>
    </row>
    <row r="61" spans="1:14" ht="22.5" customHeight="1" x14ac:dyDescent="0.2">
      <c r="A61" s="196" t="s">
        <v>224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8"/>
      <c r="L61" s="199" t="s">
        <v>155</v>
      </c>
      <c r="M61" s="199"/>
    </row>
    <row r="62" spans="1:14" ht="22.5" customHeight="1" x14ac:dyDescent="0.2">
      <c r="A62" s="196" t="s">
        <v>301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8"/>
      <c r="L62" s="199" t="s">
        <v>155</v>
      </c>
      <c r="M62" s="199"/>
    </row>
    <row r="63" spans="1:14" ht="26.25" customHeight="1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2"/>
      <c r="L63" s="143"/>
    </row>
    <row r="64" spans="1:14" ht="10.5" customHeight="1" x14ac:dyDescent="0.2">
      <c r="A64" s="141" t="s">
        <v>225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2"/>
      <c r="L64" s="143"/>
    </row>
    <row r="65" spans="1:13" ht="10.5" customHeight="1" x14ac:dyDescent="0.2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2"/>
      <c r="L65" s="143"/>
    </row>
    <row r="66" spans="1:13" ht="10.5" customHeight="1" x14ac:dyDescent="0.2">
      <c r="A66" s="144">
        <v>1</v>
      </c>
      <c r="B66" s="145" t="s">
        <v>226</v>
      </c>
      <c r="C66" s="146"/>
      <c r="D66" s="146"/>
      <c r="E66" s="146"/>
      <c r="F66" s="146"/>
      <c r="G66" s="146"/>
      <c r="H66" s="146"/>
      <c r="I66" s="146"/>
      <c r="J66" s="146"/>
      <c r="K66" s="147"/>
      <c r="L66" s="148"/>
      <c r="M66" s="149"/>
    </row>
    <row r="67" spans="1:13" ht="22.5" customHeight="1" x14ac:dyDescent="0.2">
      <c r="A67" s="144">
        <v>2</v>
      </c>
      <c r="B67" s="194" t="s">
        <v>227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</row>
    <row r="68" spans="1:13" ht="53.25" customHeight="1" x14ac:dyDescent="0.2">
      <c r="A68" s="144">
        <v>3</v>
      </c>
      <c r="B68" s="194" t="s">
        <v>228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</row>
    <row r="69" spans="1:13" ht="10.5" customHeight="1" x14ac:dyDescent="0.2">
      <c r="A69" s="144">
        <v>4</v>
      </c>
      <c r="B69" s="145" t="s">
        <v>229</v>
      </c>
      <c r="C69" s="146"/>
      <c r="D69" s="146"/>
      <c r="E69" s="146"/>
      <c r="F69" s="146"/>
      <c r="G69" s="146"/>
      <c r="H69" s="146"/>
      <c r="I69" s="146"/>
      <c r="J69" s="146"/>
      <c r="K69" s="147"/>
      <c r="L69" s="148"/>
      <c r="M69" s="149"/>
    </row>
    <row r="70" spans="1:13" ht="106.5" customHeight="1" x14ac:dyDescent="0.2">
      <c r="A70" s="144">
        <v>5</v>
      </c>
      <c r="B70" s="194" t="s">
        <v>302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</row>
    <row r="71" spans="1:13" ht="54" customHeight="1" x14ac:dyDescent="0.2">
      <c r="A71" s="144">
        <v>6</v>
      </c>
      <c r="B71" s="194" t="s">
        <v>230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</row>
    <row r="72" spans="1:13" ht="12" customHeight="1" x14ac:dyDescent="0.2">
      <c r="A72" s="144">
        <v>7</v>
      </c>
      <c r="B72" s="145" t="s">
        <v>231</v>
      </c>
      <c r="C72" s="146"/>
      <c r="D72" s="146"/>
      <c r="E72" s="146"/>
      <c r="F72" s="146"/>
      <c r="G72" s="146"/>
      <c r="H72" s="146"/>
      <c r="I72" s="146"/>
      <c r="J72" s="146"/>
      <c r="K72" s="147"/>
      <c r="L72" s="148"/>
      <c r="M72" s="149"/>
    </row>
    <row r="73" spans="1:13" ht="52.5" customHeight="1" x14ac:dyDescent="0.2">
      <c r="A73" s="144">
        <v>8</v>
      </c>
      <c r="B73" s="194" t="s">
        <v>232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</row>
    <row r="74" spans="1:13" ht="13.5" customHeight="1" x14ac:dyDescent="0.2">
      <c r="A74" s="144">
        <v>9</v>
      </c>
      <c r="B74" s="195" t="s">
        <v>233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48"/>
      <c r="M74" s="149"/>
    </row>
    <row r="75" spans="1:13" ht="29.25" customHeight="1" x14ac:dyDescent="0.2"/>
  </sheetData>
  <sheetProtection algorithmName="SHA-512" hashValue="Ow39ALcAH8FwhhwaxhkhSbF23ebuEcZuf0KNrkvbHgfPqPX0BG/HqrQitxjl3vEF0RcElESSFwnOrsehKRQYIw==" saltValue="dhdZVWmCOLiHwIZkuIMt3g==" spinCount="100000" sheet="1" objects="1" scenarios="1" selectLockedCells="1"/>
  <mergeCells count="122">
    <mergeCell ref="A1:H2"/>
    <mergeCell ref="I1:M1"/>
    <mergeCell ref="I2:M2"/>
    <mergeCell ref="A3:E4"/>
    <mergeCell ref="H4:L7"/>
    <mergeCell ref="A8:M8"/>
    <mergeCell ref="J27:N27"/>
    <mergeCell ref="B15:F15"/>
    <mergeCell ref="G15:M15"/>
    <mergeCell ref="B16:F16"/>
    <mergeCell ref="G16:M16"/>
    <mergeCell ref="B17:F17"/>
    <mergeCell ref="G17:M17"/>
    <mergeCell ref="B9:L9"/>
    <mergeCell ref="B11:F11"/>
    <mergeCell ref="G11:M11"/>
    <mergeCell ref="B12:F12"/>
    <mergeCell ref="G12:M12"/>
    <mergeCell ref="A14:M14"/>
    <mergeCell ref="B22:C22"/>
    <mergeCell ref="D22:I22"/>
    <mergeCell ref="J22:M22"/>
    <mergeCell ref="B23:G23"/>
    <mergeCell ref="I23:M23"/>
    <mergeCell ref="B24:E24"/>
    <mergeCell ref="F24:M24"/>
    <mergeCell ref="B18:F18"/>
    <mergeCell ref="G18:M18"/>
    <mergeCell ref="A19:M19"/>
    <mergeCell ref="A20:M20"/>
    <mergeCell ref="B21:E21"/>
    <mergeCell ref="F21:M21"/>
    <mergeCell ref="B28:H28"/>
    <mergeCell ref="J28:M28"/>
    <mergeCell ref="A29:M29"/>
    <mergeCell ref="B30:I30"/>
    <mergeCell ref="J30:M30"/>
    <mergeCell ref="B31:I31"/>
    <mergeCell ref="J31:M31"/>
    <mergeCell ref="B25:H25"/>
    <mergeCell ref="I25:M25"/>
    <mergeCell ref="B26:H26"/>
    <mergeCell ref="I26:M26"/>
    <mergeCell ref="B27:H27"/>
    <mergeCell ref="B32:I32"/>
    <mergeCell ref="J32:M32"/>
    <mergeCell ref="B33:H33"/>
    <mergeCell ref="J33:M33"/>
    <mergeCell ref="A34:A42"/>
    <mergeCell ref="B34:M34"/>
    <mergeCell ref="B35:C35"/>
    <mergeCell ref="D35:E35"/>
    <mergeCell ref="F35:G35"/>
    <mergeCell ref="H35:I35"/>
    <mergeCell ref="B37:C37"/>
    <mergeCell ref="D37:E37"/>
    <mergeCell ref="F37:G37"/>
    <mergeCell ref="H37:I37"/>
    <mergeCell ref="J37:K37"/>
    <mergeCell ref="L37:M37"/>
    <mergeCell ref="J35:K35"/>
    <mergeCell ref="L35:M35"/>
    <mergeCell ref="B36:C36"/>
    <mergeCell ref="D36:E36"/>
    <mergeCell ref="F36:G36"/>
    <mergeCell ref="H36:I36"/>
    <mergeCell ref="J36:K36"/>
    <mergeCell ref="L36:M36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41:C41"/>
    <mergeCell ref="D41:E41"/>
    <mergeCell ref="F41:M42"/>
    <mergeCell ref="B42:C42"/>
    <mergeCell ref="D42:E42"/>
    <mergeCell ref="B43:I43"/>
    <mergeCell ref="J43:M43"/>
    <mergeCell ref="B40:C40"/>
    <mergeCell ref="D40:E40"/>
    <mergeCell ref="F40:G40"/>
    <mergeCell ref="H40:I40"/>
    <mergeCell ref="J40:K40"/>
    <mergeCell ref="L40:M40"/>
    <mergeCell ref="B52:K52"/>
    <mergeCell ref="L52:M52"/>
    <mergeCell ref="A54:M54"/>
    <mergeCell ref="A55:M55"/>
    <mergeCell ref="A57:M57"/>
    <mergeCell ref="A58:K58"/>
    <mergeCell ref="L58:M58"/>
    <mergeCell ref="A45:A48"/>
    <mergeCell ref="B45:M45"/>
    <mergeCell ref="B46:M46"/>
    <mergeCell ref="B47:M47"/>
    <mergeCell ref="B48:M48"/>
    <mergeCell ref="A49:A51"/>
    <mergeCell ref="B49:M49"/>
    <mergeCell ref="B50:G50"/>
    <mergeCell ref="B73:M73"/>
    <mergeCell ref="B74:K74"/>
    <mergeCell ref="A62:K62"/>
    <mergeCell ref="L62:M62"/>
    <mergeCell ref="B67:M67"/>
    <mergeCell ref="B68:M68"/>
    <mergeCell ref="B70:M70"/>
    <mergeCell ref="B71:M71"/>
    <mergeCell ref="A59:K59"/>
    <mergeCell ref="L59:M59"/>
    <mergeCell ref="A60:K60"/>
    <mergeCell ref="L60:M60"/>
    <mergeCell ref="A61:K61"/>
    <mergeCell ref="L61:M61"/>
  </mergeCells>
  <conditionalFormatting sqref="D35:M35 D37:M37">
    <cfRule type="containsText" dxfId="32" priority="41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ust.4!",D35)))</formula>
    </cfRule>
    <cfRule type="containsText" dxfId="31" priority="42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ciepłowniczej!",D35)))</formula>
    </cfRule>
    <cfRule type="containsText" dxfId="30" priority="43" operator="containsText" text="wprowadzić do sieci i sprzedać jest określona niezgodnie z art. 16 ust. 4 pkt 2 ustawy o CHP">
      <formula>NOT(ISERROR(SEARCH("wprowadzić do sieci i sprzedać jest określona niezgodnie z art. 16 ust. 4 pkt 2 ustawy o CHP",D35)))</formula>
    </cfRule>
  </conditionalFormatting>
  <conditionalFormatting sqref="D39:M39">
    <cfRule type="containsText" dxfId="29" priority="3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28" priority="3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27" priority="40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D42:E42">
    <cfRule type="cellIs" dxfId="26" priority="34" operator="equal">
      <formula>0</formula>
    </cfRule>
  </conditionalFormatting>
  <conditionalFormatting sqref="D36:M36 D38:M38 D40:M40">
    <cfRule type="cellIs" dxfId="25" priority="33" operator="equal">
      <formula>0</formula>
    </cfRule>
  </conditionalFormatting>
  <conditionalFormatting sqref="D35:M40">
    <cfRule type="cellIs" dxfId="24" priority="32" operator="equal">
      <formula>0</formula>
    </cfRule>
  </conditionalFormatting>
  <conditionalFormatting sqref="D39:E39">
    <cfRule type="containsText" dxfId="23" priority="29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22" priority="30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21" priority="31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F39:G39">
    <cfRule type="containsText" dxfId="20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ust.4!",F39)))</formula>
    </cfRule>
    <cfRule type="containsText" dxfId="19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ciepłowniczej!",F39)))</formula>
    </cfRule>
    <cfRule type="containsText" dxfId="18" priority="28" operator="containsText" text="wprowadzić do sieci i sprzedać jest określona niezgodnie z art. 16 ust. 4 pkt 2 ustawy o CHP">
      <formula>NOT(ISERROR(SEARCH("wprowadzić do sieci i sprzedać jest określona niezgodnie z art. 16 ust. 4 pkt 2 ustawy o CHP",F39)))</formula>
    </cfRule>
  </conditionalFormatting>
  <conditionalFormatting sqref="H39:I39">
    <cfRule type="containsText" dxfId="17" priority="2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ust.4!",H39)))</formula>
    </cfRule>
    <cfRule type="containsText" dxfId="16" priority="2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ciepłowniczej!",H39)))</formula>
    </cfRule>
    <cfRule type="containsText" dxfId="15" priority="25" operator="containsText" text="wprowadzić do sieci i sprzedać jest określona niezgodnie z art. 16 ust. 4 pkt 2 ustawy o CHP">
      <formula>NOT(ISERROR(SEARCH("wprowadzić do sieci i sprzedać jest określona niezgodnie z art. 16 ust. 4 pkt 2 ustawy o CHP",H39)))</formula>
    </cfRule>
  </conditionalFormatting>
  <conditionalFormatting sqref="J39:K39">
    <cfRule type="containsText" dxfId="14" priority="2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ust.4!",J39)))</formula>
    </cfRule>
    <cfRule type="containsText" dxfId="13" priority="2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ciepłowniczej!",J39)))</formula>
    </cfRule>
    <cfRule type="containsText" dxfId="12" priority="22" operator="containsText" text="wprowadzić do sieci i sprzedać jest określona niezgodnie z art. 16 ust. 4 pkt 2 ustawy o CHP">
      <formula>NOT(ISERROR(SEARCH("wprowadzić do sieci i sprzedać jest określona niezgodnie z art. 16 ust. 4 pkt 2 ustawy o CHP",J39)))</formula>
    </cfRule>
  </conditionalFormatting>
  <conditionalFormatting sqref="L39:M39">
    <cfRule type="containsText" dxfId="11" priority="17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ust.4!",L39)))</formula>
    </cfRule>
    <cfRule type="containsText" dxfId="10" priority="18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ciepłowniczej!",L39)))</formula>
    </cfRule>
    <cfRule type="containsText" dxfId="9" priority="19" operator="containsText" text="wprowadzić do sieci i sprzedać jest określona niezgodnie z art. 16 ust. 4 pkt 2 ustawy o CHP">
      <formula>NOT(ISERROR(SEARCH("wprowadzić do sieci i sprzedać jest określona niezgodnie z art. 16 ust. 4 pkt 2 ustawy o CHP",L39)))</formula>
    </cfRule>
  </conditionalFormatting>
  <conditionalFormatting sqref="D41:E41">
    <cfRule type="containsText" dxfId="8" priority="7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7" priority="8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6" priority="9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D41:E41">
    <cfRule type="cellIs" dxfId="5" priority="6" operator="equal">
      <formula>0</formula>
    </cfRule>
  </conditionalFormatting>
  <conditionalFormatting sqref="D41:E41">
    <cfRule type="containsText" dxfId="4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3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2" priority="5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J32:M32">
    <cfRule type="cellIs" dxfId="1" priority="2" operator="equal">
      <formula>0</formula>
    </cfRule>
  </conditionalFormatting>
  <conditionalFormatting sqref="J43:M43">
    <cfRule type="cellIs" dxfId="0" priority="1" operator="equal">
      <formula>0</formula>
    </cfRule>
  </conditionalFormatting>
  <dataValidations count="12">
    <dataValidation type="decimal" allowBlank="1" showInputMessage="1" showErrorMessage="1" errorTitle="Błędna ilość energii" error="Proszę wprowadzić prawidłową ilość energii elektrycznej, wyrażoną w [MWh], z dokładnością do 3 miejsc po przecinku" sqref="D36:M36">
      <formula1>0.001</formula1>
      <formula2>ROUNDDOWN(((I23*8760*0.9)-((TRUNC(I31-DATE(YEAR(I31),1,0))-1)/365*(I23*8760*0.9)))*(IF(I27&gt;=70,1,(I27/100))),3)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2">
      <formula1>0.001</formula1>
      <formula2>ROUNDDOWN(((I25*8760*0.9)-((TRUNC(I38-DATE(YEAR(I38),1,0))-1)/365*(I25*8760*0.9)))*(IF(I32&gt;=70,1,(I32/100))),3)</formula2>
    </dataValidation>
    <dataValidation allowBlank="1" showInputMessage="1" showErrorMessage="1" promptTitle="Pomoc inwestycyjna" prompt="Proszę wpisać wartość pomocy inwestycyjnej._x000a_Jeśli pomoc inwestycyjna nie była udzielona, proszę wpisać &quot;0&quot;." sqref="B50"/>
    <dataValidation type="decimal" operator="greaterThanOrEqual" allowBlank="1" showInputMessage="1" showErrorMessage="1" errorTitle="Niepoprawne dane !" error="Wprowadź prawidłową moc zainstalową j.k., większą lub równą 50,000 MW, z dokładnością do 3 miejsc po przecinku" prompt="Moc zainstalowana elektryczna j.k. musi być większa lub równa 50,000 MW" sqref="I23:M23">
      <formula1>50</formula1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38:M38">
      <formula1>0.001</formula1>
      <formula2>ROUNDDOWN(((#REF!*8760*0.9)-((TRUNC(I34-DATE(YEAR(I34),1,0))-1)/365*(#REF!*8760*0.9)))*(IF(#REF!&gt;=70,1,(#REF!/100))),3)</formula2>
    </dataValidation>
    <dataValidation allowBlank="1" showErrorMessage="1" sqref="A29"/>
    <dataValidation type="decimal" allowBlank="1" showInputMessage="1" showErrorMessage="1" errorTitle="Błędna ilość energii" error="Proszę wprowadzić prawidłową ilość energii elektrycznej, wyrażoną w [MWh], z dokładnością do 3 miejsc po przecinku" sqref="D40:M40">
      <formula1>0.001</formula1>
      <formula2>ROUNDDOWN(((#REF!*8760*0.9)-((TRUNC(I36-DATE(YEAR(I36),1,0))-1)/365*(#REF!*8760*0.9)))*(IF(I30&gt;=70,1,(I30/100))),3)</formula2>
    </dataValidation>
    <dataValidation type="decimal" operator="lessThanOrEqual" allowBlank="1" showInputMessage="1" showErrorMessage="1" errorTitle="Niepoprawne dane !" error="Procentowy udział ciepła użytkowego wytworzonego w j.k. które zostanie wprowadzone do publicznej sieci ciepłowniczej nie może być większy niż 100 %" prompt="Proszę wprowadzić wartość wyrażoną w procentach [%]." sqref="J27:N27">
      <formula1>100</formula1>
    </dataValidation>
    <dataValidation type="whole" operator="lessThanOrEqual" allowBlank="1" showInputMessage="1" showErrorMessage="1" errorTitle="Niepoprawne dane !" error="Wprzowadź przewidywaną wielkość jednostkowego wskaźnika emisji dwutlenku węgla na poziomie niższym lub równym 450 kg na 1 MWh wytwarzanej energii w j.k." prompt="Wprowadź przewidywaną wielkość jednostkowego wskaźnika emisji dwutlenku węgla na poziomie niższym lub równym 450 kg na 1 MWh wytwarzanej energii w j.k." sqref="J28:M28">
      <formula1>450</formula1>
    </dataValidation>
    <dataValidation type="date" operator="lessThanOrEqual" allowBlank="1" showInputMessage="1" showErrorMessage="1" errorTitle="Niepoprawne dane !" error="Planowana data rozpoczęcia jest późniejsza niż data określona w Art. 6 ust. 2 Ustawy o CHP" prompt="Format daty rrrr-mm-dd._x000a_Zgodnie z art. 6 ust 2 ustawy o CHP okres wsparcia trwa nie dłużej niż do 2048-12-31." sqref="J31:M31">
      <formula1>54423</formula1>
    </dataValidation>
    <dataValidation allowBlank="1" showInputMessage="1" showErrorMessage="1" prompt="Nr konta wpisywany jest w formacie tekstowym ze spacjami. Przykładowy nr konta został wpisany w rubryce." sqref="G17:M17"/>
    <dataValidation allowBlank="1" showInputMessage="1" showErrorMessage="1" prompt="Format daty rrrr-mm-dd" sqref="J30:M30"/>
  </dataValidations>
  <pageMargins left="0.1875" right="0.10416666666666667" top="0.55118110236220474" bottom="0.55118110236220474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29" max="12" man="1"/>
    <brk id="56" max="12" man="1"/>
  </rowBreaks>
  <ignoredErrors>
    <ignoredError sqref="H36 J36 D38 F38 H38 J38 L38 D40 F36 L3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Arkusz2!$C$30:$C$32</xm:f>
          </x14:formula1>
          <xm:sqref>B48:M48</xm:sqref>
        </x14:dataValidation>
        <x14:dataValidation type="list" allowBlank="1" showInputMessage="1" showErrorMessage="1">
          <x14:formula1>
            <xm:f>Arkusz2!$A$6:$A$8</xm:f>
          </x14:formula1>
          <xm:sqref>L52:M52</xm:sqref>
        </x14:dataValidation>
        <x14:dataValidation type="list" allowBlank="1" showInputMessage="1" showErrorMessage="1">
          <x14:formula1>
            <xm:f>Arkusz2!$A$25:$A$28</xm:f>
          </x14:formula1>
          <xm:sqref>L59:M59</xm:sqref>
        </x14:dataValidation>
        <x14:dataValidation type="list" allowBlank="1" showInputMessage="1" showErrorMessage="1">
          <x14:formula1>
            <xm:f>Arkusz2!$A$36:$A$38</xm:f>
          </x14:formula1>
          <xm:sqref>L58:M58 L60:M62</xm:sqref>
        </x14:dataValidation>
        <x14:dataValidation type="list" allowBlank="1" showInputMessage="1" showErrorMessage="1">
          <x14:formula1>
            <xm:f>Arkusz2!$C$1:$C$12</xm:f>
          </x14:formula1>
          <xm:sqref>F24:M24</xm:sqref>
        </x14:dataValidation>
        <x14:dataValidation type="list" allowBlank="1" showInputMessage="1" showErrorMessage="1">
          <x14:formula1>
            <xm:f>Arkusz2!$A$30:$A$34</xm:f>
          </x14:formula1>
          <xm:sqref>J22:M22</xm:sqref>
        </x14:dataValidation>
        <x14:dataValidation type="list" allowBlank="1" showInputMessage="1" showErrorMessage="1">
          <x14:formula1>
            <xm:f>Arkusz2!$A$10:$A$12</xm:f>
          </x14:formula1>
          <xm:sqref>D22:I22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38"/>
  <sheetViews>
    <sheetView workbookViewId="0">
      <selection activeCell="A34" sqref="A34"/>
    </sheetView>
  </sheetViews>
  <sheetFormatPr defaultColWidth="9.140625" defaultRowHeight="12.75" x14ac:dyDescent="0.2"/>
  <cols>
    <col min="1" max="1" width="43.28515625" style="152" customWidth="1"/>
    <col min="2" max="2" width="28.28515625" style="152" customWidth="1"/>
    <col min="3" max="3" width="48.28515625" style="152" bestFit="1" customWidth="1"/>
    <col min="4" max="16384" width="9.140625" style="152"/>
  </cols>
  <sheetData>
    <row r="1" spans="1:4" x14ac:dyDescent="0.2">
      <c r="A1" s="150" t="s">
        <v>155</v>
      </c>
      <c r="B1" s="151" t="s">
        <v>155</v>
      </c>
      <c r="C1" s="151" t="s">
        <v>155</v>
      </c>
    </row>
    <row r="2" spans="1:4" x14ac:dyDescent="0.2">
      <c r="A2" s="152" t="s">
        <v>234</v>
      </c>
      <c r="B2" s="153" t="s">
        <v>235</v>
      </c>
      <c r="C2" s="153" t="s">
        <v>236</v>
      </c>
      <c r="D2" s="152" t="s">
        <v>237</v>
      </c>
    </row>
    <row r="3" spans="1:4" x14ac:dyDescent="0.2">
      <c r="A3" s="152" t="s">
        <v>238</v>
      </c>
      <c r="B3" s="153" t="s">
        <v>239</v>
      </c>
      <c r="C3" s="153" t="s">
        <v>240</v>
      </c>
    </row>
    <row r="4" spans="1:4" x14ac:dyDescent="0.2">
      <c r="B4" s="153"/>
      <c r="C4" s="153" t="s">
        <v>241</v>
      </c>
    </row>
    <row r="5" spans="1:4" x14ac:dyDescent="0.2">
      <c r="C5" s="153" t="s">
        <v>242</v>
      </c>
    </row>
    <row r="6" spans="1:4" x14ac:dyDescent="0.2">
      <c r="A6" s="150" t="s">
        <v>155</v>
      </c>
      <c r="C6" s="153" t="s">
        <v>243</v>
      </c>
    </row>
    <row r="7" spans="1:4" x14ac:dyDescent="0.2">
      <c r="A7" s="152" t="s">
        <v>244</v>
      </c>
      <c r="B7" s="154"/>
      <c r="C7" s="153" t="s">
        <v>245</v>
      </c>
    </row>
    <row r="8" spans="1:4" x14ac:dyDescent="0.2">
      <c r="A8" s="152" t="s">
        <v>246</v>
      </c>
      <c r="B8" s="154"/>
      <c r="C8" s="153" t="s">
        <v>247</v>
      </c>
    </row>
    <row r="9" spans="1:4" x14ac:dyDescent="0.2">
      <c r="B9" s="154"/>
      <c r="C9" s="153" t="s">
        <v>248</v>
      </c>
    </row>
    <row r="10" spans="1:4" x14ac:dyDescent="0.2">
      <c r="A10" s="150" t="s">
        <v>155</v>
      </c>
      <c r="C10" s="153" t="s">
        <v>249</v>
      </c>
    </row>
    <row r="11" spans="1:4" x14ac:dyDescent="0.2">
      <c r="A11" s="152" t="s">
        <v>250</v>
      </c>
      <c r="C11" s="153" t="s">
        <v>251</v>
      </c>
    </row>
    <row r="12" spans="1:4" x14ac:dyDescent="0.2">
      <c r="A12" s="152" t="s">
        <v>252</v>
      </c>
      <c r="B12" s="150" t="s">
        <v>155</v>
      </c>
      <c r="C12" s="153" t="s">
        <v>253</v>
      </c>
    </row>
    <row r="13" spans="1:4" x14ac:dyDescent="0.2">
      <c r="B13" s="152" t="s">
        <v>254</v>
      </c>
    </row>
    <row r="14" spans="1:4" x14ac:dyDescent="0.2">
      <c r="A14" s="150" t="s">
        <v>155</v>
      </c>
      <c r="B14" s="152" t="s">
        <v>255</v>
      </c>
    </row>
    <row r="15" spans="1:4" x14ac:dyDescent="0.2">
      <c r="A15" s="152" t="s">
        <v>256</v>
      </c>
      <c r="B15" s="152" t="s">
        <v>257</v>
      </c>
    </row>
    <row r="16" spans="1:4" x14ac:dyDescent="0.2">
      <c r="A16" s="152" t="s">
        <v>258</v>
      </c>
      <c r="B16" s="152" t="s">
        <v>259</v>
      </c>
    </row>
    <row r="17" spans="1:3" x14ac:dyDescent="0.2">
      <c r="B17" s="152" t="s">
        <v>260</v>
      </c>
    </row>
    <row r="18" spans="1:3" x14ac:dyDescent="0.2">
      <c r="A18" s="155" t="s">
        <v>155</v>
      </c>
      <c r="B18" s="152" t="s">
        <v>261</v>
      </c>
    </row>
    <row r="19" spans="1:3" x14ac:dyDescent="0.2">
      <c r="A19" s="156" t="s">
        <v>262</v>
      </c>
      <c r="B19" s="152" t="s">
        <v>263</v>
      </c>
    </row>
    <row r="20" spans="1:3" x14ac:dyDescent="0.2">
      <c r="A20" s="156" t="s">
        <v>264</v>
      </c>
      <c r="B20" s="152" t="s">
        <v>265</v>
      </c>
    </row>
    <row r="21" spans="1:3" x14ac:dyDescent="0.2">
      <c r="A21" s="156" t="s">
        <v>266</v>
      </c>
      <c r="B21" s="152" t="s">
        <v>267</v>
      </c>
    </row>
    <row r="22" spans="1:3" x14ac:dyDescent="0.2">
      <c r="A22" s="156" t="s">
        <v>268</v>
      </c>
      <c r="B22" s="152" t="s">
        <v>269</v>
      </c>
    </row>
    <row r="23" spans="1:3" x14ac:dyDescent="0.2">
      <c r="A23" s="156" t="s">
        <v>270</v>
      </c>
      <c r="B23" s="152" t="s">
        <v>271</v>
      </c>
    </row>
    <row r="24" spans="1:3" x14ac:dyDescent="0.2">
      <c r="B24" s="152" t="s">
        <v>272</v>
      </c>
    </row>
    <row r="25" spans="1:3" x14ac:dyDescent="0.2">
      <c r="A25" s="157" t="s">
        <v>155</v>
      </c>
      <c r="B25" s="152" t="s">
        <v>273</v>
      </c>
    </row>
    <row r="26" spans="1:3" x14ac:dyDescent="0.2">
      <c r="A26" s="154" t="s">
        <v>274</v>
      </c>
      <c r="B26" s="152" t="s">
        <v>275</v>
      </c>
    </row>
    <row r="27" spans="1:3" x14ac:dyDescent="0.2">
      <c r="A27" s="154" t="s">
        <v>276</v>
      </c>
      <c r="B27" s="152" t="s">
        <v>277</v>
      </c>
    </row>
    <row r="28" spans="1:3" x14ac:dyDescent="0.2">
      <c r="A28" s="154" t="s">
        <v>278</v>
      </c>
      <c r="B28" s="152" t="s">
        <v>279</v>
      </c>
    </row>
    <row r="29" spans="1:3" x14ac:dyDescent="0.2">
      <c r="B29" s="152" t="s">
        <v>278</v>
      </c>
    </row>
    <row r="30" spans="1:3" x14ac:dyDescent="0.2">
      <c r="A30" s="150" t="s">
        <v>155</v>
      </c>
      <c r="C30" s="150" t="s">
        <v>155</v>
      </c>
    </row>
    <row r="31" spans="1:3" x14ac:dyDescent="0.2">
      <c r="A31" s="156" t="s">
        <v>262</v>
      </c>
      <c r="C31" s="158" t="s">
        <v>280</v>
      </c>
    </row>
    <row r="32" spans="1:3" x14ac:dyDescent="0.2">
      <c r="A32" s="156" t="s">
        <v>264</v>
      </c>
      <c r="C32" s="158" t="s">
        <v>281</v>
      </c>
    </row>
    <row r="33" spans="1:2" x14ac:dyDescent="0.2">
      <c r="A33" s="156" t="s">
        <v>266</v>
      </c>
    </row>
    <row r="34" spans="1:2" x14ac:dyDescent="0.2">
      <c r="A34" s="156" t="s">
        <v>270</v>
      </c>
      <c r="B34" s="157" t="s">
        <v>155</v>
      </c>
    </row>
    <row r="35" spans="1:2" x14ac:dyDescent="0.2">
      <c r="B35" s="154" t="s">
        <v>282</v>
      </c>
    </row>
    <row r="36" spans="1:2" x14ac:dyDescent="0.2">
      <c r="A36" s="157" t="s">
        <v>155</v>
      </c>
      <c r="B36" s="154" t="s">
        <v>278</v>
      </c>
    </row>
    <row r="37" spans="1:2" x14ac:dyDescent="0.2">
      <c r="A37" s="154" t="s">
        <v>274</v>
      </c>
    </row>
    <row r="38" spans="1:2" x14ac:dyDescent="0.2">
      <c r="A38" s="154" t="s">
        <v>276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R84"/>
  <sheetViews>
    <sheetView showGridLines="0" view="pageBreakPreview" zoomScale="60" zoomScaleNormal="70" workbookViewId="0">
      <selection activeCell="E6" sqref="E6:O6"/>
    </sheetView>
  </sheetViews>
  <sheetFormatPr defaultColWidth="9.140625" defaultRowHeight="14.25" x14ac:dyDescent="0.2"/>
  <cols>
    <col min="1" max="3" width="9.140625" style="28"/>
    <col min="4" max="4" width="8.7109375" style="28" customWidth="1"/>
    <col min="5" max="8" width="9.140625" style="28"/>
    <col min="9" max="9" width="18.5703125" style="28" customWidth="1"/>
    <col min="10" max="10" width="8.7109375" style="88" customWidth="1"/>
    <col min="11" max="42" width="18.5703125" style="28" customWidth="1"/>
    <col min="43" max="43" width="10.5703125" style="28" customWidth="1"/>
    <col min="44" max="44" width="8.42578125" style="28" customWidth="1"/>
    <col min="45" max="16384" width="9.140625" style="28"/>
  </cols>
  <sheetData>
    <row r="1" spans="1:44" x14ac:dyDescent="0.2">
      <c r="A1" s="25"/>
      <c r="B1" s="25"/>
      <c r="C1" s="25"/>
      <c r="D1" s="25"/>
      <c r="E1" s="25"/>
      <c r="F1" s="25"/>
      <c r="G1" s="25"/>
      <c r="H1" s="25"/>
      <c r="I1" s="26" t="str">
        <f>IF('Formularz PKI'!G16&lt;&gt;0,", ","")</f>
        <v/>
      </c>
      <c r="J1" s="27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44" ht="24" customHeight="1" x14ac:dyDescent="0.2">
      <c r="A2" s="311" t="s">
        <v>51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29"/>
      <c r="Q2" s="29"/>
      <c r="R2" s="29"/>
      <c r="S2" s="29"/>
      <c r="T2" s="29"/>
      <c r="U2" s="29"/>
      <c r="V2" s="29"/>
      <c r="W2" s="29"/>
      <c r="X2" s="29"/>
      <c r="Y2" s="29"/>
      <c r="Z2" s="25"/>
      <c r="AA2" s="29"/>
      <c r="AB2" s="29"/>
      <c r="AC2" s="29"/>
      <c r="AD2" s="29"/>
      <c r="AE2" s="25"/>
    </row>
    <row r="3" spans="1:44" ht="30.75" customHeight="1" x14ac:dyDescent="0.2">
      <c r="A3" s="317" t="s">
        <v>52</v>
      </c>
      <c r="B3" s="317"/>
      <c r="C3" s="317"/>
      <c r="D3" s="317"/>
      <c r="E3" s="321" t="str">
        <f>CONCATENATE('Formularz PKI'!G15,IF('Formularz PKI'!G16&lt;&gt;0,", ",""),'Formularz PKI'!G16)</f>
        <v/>
      </c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1:44" ht="30.75" customHeight="1" x14ac:dyDescent="0.2">
      <c r="A4" s="317" t="s">
        <v>53</v>
      </c>
      <c r="B4" s="317"/>
      <c r="C4" s="317"/>
      <c r="D4" s="317"/>
      <c r="E4" s="322" t="str">
        <f>IF('Formularz PKI'!F21=0,"",'Formularz PKI'!F21)</f>
        <v/>
      </c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1:44" ht="30.75" customHeight="1" x14ac:dyDescent="0.2">
      <c r="A5" s="315" t="s">
        <v>288</v>
      </c>
      <c r="B5" s="316"/>
      <c r="C5" s="316"/>
      <c r="D5" s="71" t="s">
        <v>283</v>
      </c>
      <c r="E5" s="330">
        <f>'Formularz PKI'!I23</f>
        <v>0</v>
      </c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44" ht="30.75" customHeight="1" x14ac:dyDescent="0.2">
      <c r="A6" s="315" t="s">
        <v>54</v>
      </c>
      <c r="B6" s="316"/>
      <c r="C6" s="316"/>
      <c r="D6" s="71" t="s">
        <v>283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44" ht="30.75" customHeight="1" x14ac:dyDescent="0.2">
      <c r="A7" s="324" t="s">
        <v>55</v>
      </c>
      <c r="B7" s="325"/>
      <c r="C7" s="326"/>
      <c r="D7" s="71" t="s">
        <v>295</v>
      </c>
      <c r="E7" s="332"/>
      <c r="F7" s="333"/>
      <c r="G7" s="333"/>
      <c r="H7" s="333"/>
      <c r="I7" s="333"/>
      <c r="J7" s="333"/>
      <c r="K7" s="333"/>
      <c r="L7" s="333"/>
      <c r="M7" s="333"/>
      <c r="N7" s="333"/>
      <c r="O7" s="334"/>
    </row>
    <row r="8" spans="1:44" ht="30.75" customHeight="1" x14ac:dyDescent="0.2">
      <c r="A8" s="315" t="s">
        <v>146</v>
      </c>
      <c r="B8" s="316"/>
      <c r="C8" s="316"/>
      <c r="D8" s="335"/>
      <c r="E8" s="327" t="str">
        <f>'Formularz PKI'!J22</f>
        <v>Proszę wybrać</v>
      </c>
      <c r="F8" s="328"/>
      <c r="G8" s="328"/>
      <c r="H8" s="328"/>
      <c r="I8" s="328"/>
      <c r="J8" s="328"/>
      <c r="K8" s="328"/>
      <c r="L8" s="328"/>
      <c r="M8" s="328"/>
      <c r="N8" s="328"/>
      <c r="O8" s="329"/>
    </row>
    <row r="9" spans="1:44" x14ac:dyDescent="0.2">
      <c r="A9" s="30"/>
      <c r="B9" s="25"/>
      <c r="C9" s="25"/>
      <c r="D9" s="25"/>
      <c r="E9" s="25"/>
      <c r="F9" s="25"/>
      <c r="G9" s="25"/>
      <c r="H9" s="25"/>
      <c r="I9" s="25"/>
      <c r="J9" s="2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4" ht="18" x14ac:dyDescent="0.2">
      <c r="A10" s="323" t="s">
        <v>56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1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4" ht="18" x14ac:dyDescent="0.2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4"/>
      <c r="AA11" s="33"/>
      <c r="AB11" s="33"/>
      <c r="AC11" s="33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4" ht="30.75" customHeight="1" x14ac:dyDescent="0.2">
      <c r="A12" s="336" t="s">
        <v>57</v>
      </c>
      <c r="B12" s="337"/>
      <c r="C12" s="337"/>
      <c r="D12" s="337"/>
      <c r="E12" s="337"/>
      <c r="F12" s="337"/>
      <c r="G12" s="337"/>
      <c r="H12" s="337"/>
      <c r="I12" s="337"/>
      <c r="J12" s="338"/>
      <c r="K12" s="35" t="s">
        <v>58</v>
      </c>
      <c r="L12" s="35" t="s">
        <v>59</v>
      </c>
      <c r="M12" s="35" t="s">
        <v>60</v>
      </c>
      <c r="N12" s="35" t="s">
        <v>61</v>
      </c>
      <c r="O12" s="35" t="s">
        <v>62</v>
      </c>
      <c r="P12" s="35" t="s">
        <v>63</v>
      </c>
      <c r="Q12" s="35" t="s">
        <v>64</v>
      </c>
      <c r="R12" s="35" t="s">
        <v>65</v>
      </c>
      <c r="S12" s="35" t="s">
        <v>66</v>
      </c>
      <c r="T12" s="35" t="s">
        <v>67</v>
      </c>
      <c r="U12" s="35" t="s">
        <v>68</v>
      </c>
      <c r="V12" s="35" t="s">
        <v>69</v>
      </c>
      <c r="W12" s="35" t="s">
        <v>70</v>
      </c>
      <c r="X12" s="35" t="s">
        <v>71</v>
      </c>
      <c r="Y12" s="35" t="s">
        <v>72</v>
      </c>
      <c r="Z12" s="35" t="s">
        <v>73</v>
      </c>
      <c r="AA12" s="35" t="s">
        <v>74</v>
      </c>
      <c r="AB12" s="35" t="s">
        <v>75</v>
      </c>
      <c r="AC12" s="35" t="s">
        <v>76</v>
      </c>
      <c r="AD12" s="35" t="s">
        <v>77</v>
      </c>
      <c r="AE12" s="35" t="s">
        <v>78</v>
      </c>
      <c r="AF12" s="36" t="s">
        <v>79</v>
      </c>
      <c r="AG12" s="36" t="s">
        <v>80</v>
      </c>
      <c r="AH12" s="36" t="s">
        <v>81</v>
      </c>
      <c r="AI12" s="36" t="s">
        <v>82</v>
      </c>
      <c r="AJ12" s="36" t="s">
        <v>83</v>
      </c>
      <c r="AK12" s="36" t="s">
        <v>84</v>
      </c>
      <c r="AL12" s="36" t="s">
        <v>85</v>
      </c>
      <c r="AM12" s="36" t="s">
        <v>86</v>
      </c>
      <c r="AN12" s="36" t="s">
        <v>87</v>
      </c>
      <c r="AO12" s="36" t="s">
        <v>88</v>
      </c>
      <c r="AP12" s="36" t="s">
        <v>89</v>
      </c>
    </row>
    <row r="13" spans="1:44" ht="30" customHeight="1" x14ac:dyDescent="0.2">
      <c r="A13" s="37" t="s">
        <v>90</v>
      </c>
      <c r="B13" s="324" t="s">
        <v>91</v>
      </c>
      <c r="C13" s="325"/>
      <c r="D13" s="325"/>
      <c r="E13" s="325"/>
      <c r="F13" s="325"/>
      <c r="G13" s="325"/>
      <c r="H13" s="325"/>
      <c r="I13" s="326"/>
      <c r="J13" s="38" t="s">
        <v>194</v>
      </c>
      <c r="K13" s="312"/>
      <c r="L13" s="313"/>
      <c r="M13" s="313"/>
      <c r="N13" s="313"/>
      <c r="O13" s="313"/>
      <c r="P13" s="314"/>
      <c r="Q13" s="19" t="e">
        <f t="shared" ref="Q13:AP13" si="0">(Q17*3.6+Q19)/Q22</f>
        <v>#DIV/0!</v>
      </c>
      <c r="R13" s="19" t="e">
        <f t="shared" si="0"/>
        <v>#DIV/0!</v>
      </c>
      <c r="S13" s="19" t="e">
        <f t="shared" si="0"/>
        <v>#DIV/0!</v>
      </c>
      <c r="T13" s="19" t="e">
        <f t="shared" si="0"/>
        <v>#DIV/0!</v>
      </c>
      <c r="U13" s="19" t="e">
        <f t="shared" si="0"/>
        <v>#DIV/0!</v>
      </c>
      <c r="V13" s="19" t="e">
        <f t="shared" si="0"/>
        <v>#DIV/0!</v>
      </c>
      <c r="W13" s="19" t="e">
        <f t="shared" si="0"/>
        <v>#DIV/0!</v>
      </c>
      <c r="X13" s="19" t="e">
        <f t="shared" si="0"/>
        <v>#DIV/0!</v>
      </c>
      <c r="Y13" s="19" t="e">
        <f t="shared" si="0"/>
        <v>#DIV/0!</v>
      </c>
      <c r="Z13" s="19" t="e">
        <f t="shared" si="0"/>
        <v>#DIV/0!</v>
      </c>
      <c r="AA13" s="19" t="e">
        <f t="shared" si="0"/>
        <v>#DIV/0!</v>
      </c>
      <c r="AB13" s="19" t="e">
        <f t="shared" si="0"/>
        <v>#DIV/0!</v>
      </c>
      <c r="AC13" s="19" t="e">
        <f t="shared" si="0"/>
        <v>#DIV/0!</v>
      </c>
      <c r="AD13" s="19" t="e">
        <f t="shared" si="0"/>
        <v>#DIV/0!</v>
      </c>
      <c r="AE13" s="19" t="e">
        <f t="shared" si="0"/>
        <v>#DIV/0!</v>
      </c>
      <c r="AF13" s="19" t="e">
        <f t="shared" si="0"/>
        <v>#DIV/0!</v>
      </c>
      <c r="AG13" s="19" t="e">
        <f t="shared" si="0"/>
        <v>#DIV/0!</v>
      </c>
      <c r="AH13" s="19" t="e">
        <f t="shared" si="0"/>
        <v>#DIV/0!</v>
      </c>
      <c r="AI13" s="19" t="e">
        <f t="shared" si="0"/>
        <v>#DIV/0!</v>
      </c>
      <c r="AJ13" s="19" t="e">
        <f t="shared" si="0"/>
        <v>#DIV/0!</v>
      </c>
      <c r="AK13" s="19" t="e">
        <f t="shared" si="0"/>
        <v>#DIV/0!</v>
      </c>
      <c r="AL13" s="19" t="e">
        <f t="shared" si="0"/>
        <v>#DIV/0!</v>
      </c>
      <c r="AM13" s="19" t="e">
        <f t="shared" si="0"/>
        <v>#DIV/0!</v>
      </c>
      <c r="AN13" s="19" t="e">
        <f t="shared" si="0"/>
        <v>#DIV/0!</v>
      </c>
      <c r="AO13" s="19" t="e">
        <f t="shared" si="0"/>
        <v>#DIV/0!</v>
      </c>
      <c r="AP13" s="19" t="e">
        <f t="shared" si="0"/>
        <v>#DIV/0!</v>
      </c>
      <c r="AQ13" s="42"/>
      <c r="AR13" s="42"/>
    </row>
    <row r="14" spans="1:44" ht="30" customHeight="1" x14ac:dyDescent="0.2">
      <c r="A14" s="37" t="s">
        <v>92</v>
      </c>
      <c r="B14" s="324" t="s">
        <v>93</v>
      </c>
      <c r="C14" s="325"/>
      <c r="D14" s="325"/>
      <c r="E14" s="325"/>
      <c r="F14" s="325"/>
      <c r="G14" s="325"/>
      <c r="H14" s="325"/>
      <c r="I14" s="326"/>
      <c r="J14" s="43" t="s">
        <v>296</v>
      </c>
      <c r="K14" s="312"/>
      <c r="L14" s="313"/>
      <c r="M14" s="313"/>
      <c r="N14" s="313"/>
      <c r="O14" s="313"/>
      <c r="P14" s="314"/>
      <c r="Q14" s="191" t="e">
        <f>Q20*3.6/Q21/100</f>
        <v>#DIV/0!</v>
      </c>
      <c r="R14" s="191" t="e">
        <f t="shared" ref="R14:AP14" si="1">R20*3.6/R21/100</f>
        <v>#DIV/0!</v>
      </c>
      <c r="S14" s="191" t="e">
        <f t="shared" si="1"/>
        <v>#DIV/0!</v>
      </c>
      <c r="T14" s="191" t="e">
        <f t="shared" si="1"/>
        <v>#DIV/0!</v>
      </c>
      <c r="U14" s="191" t="e">
        <f t="shared" si="1"/>
        <v>#DIV/0!</v>
      </c>
      <c r="V14" s="191" t="e">
        <f t="shared" si="1"/>
        <v>#DIV/0!</v>
      </c>
      <c r="W14" s="191" t="e">
        <f t="shared" si="1"/>
        <v>#DIV/0!</v>
      </c>
      <c r="X14" s="191" t="e">
        <f t="shared" si="1"/>
        <v>#DIV/0!</v>
      </c>
      <c r="Y14" s="191" t="e">
        <f t="shared" si="1"/>
        <v>#DIV/0!</v>
      </c>
      <c r="Z14" s="191" t="e">
        <f t="shared" si="1"/>
        <v>#DIV/0!</v>
      </c>
      <c r="AA14" s="191" t="e">
        <f t="shared" si="1"/>
        <v>#DIV/0!</v>
      </c>
      <c r="AB14" s="191" t="e">
        <f t="shared" si="1"/>
        <v>#DIV/0!</v>
      </c>
      <c r="AC14" s="191" t="e">
        <f t="shared" si="1"/>
        <v>#DIV/0!</v>
      </c>
      <c r="AD14" s="191" t="e">
        <f t="shared" si="1"/>
        <v>#DIV/0!</v>
      </c>
      <c r="AE14" s="191" t="e">
        <f t="shared" si="1"/>
        <v>#DIV/0!</v>
      </c>
      <c r="AF14" s="191" t="e">
        <f t="shared" si="1"/>
        <v>#DIV/0!</v>
      </c>
      <c r="AG14" s="191" t="e">
        <f t="shared" si="1"/>
        <v>#DIV/0!</v>
      </c>
      <c r="AH14" s="191" t="e">
        <f t="shared" si="1"/>
        <v>#DIV/0!</v>
      </c>
      <c r="AI14" s="191" t="e">
        <f t="shared" si="1"/>
        <v>#DIV/0!</v>
      </c>
      <c r="AJ14" s="191" t="e">
        <f t="shared" si="1"/>
        <v>#DIV/0!</v>
      </c>
      <c r="AK14" s="191" t="e">
        <f t="shared" si="1"/>
        <v>#DIV/0!</v>
      </c>
      <c r="AL14" s="191" t="e">
        <f t="shared" si="1"/>
        <v>#DIV/0!</v>
      </c>
      <c r="AM14" s="191" t="e">
        <f t="shared" si="1"/>
        <v>#DIV/0!</v>
      </c>
      <c r="AN14" s="191" t="e">
        <f t="shared" si="1"/>
        <v>#DIV/0!</v>
      </c>
      <c r="AO14" s="191" t="e">
        <f t="shared" si="1"/>
        <v>#DIV/0!</v>
      </c>
      <c r="AP14" s="191" t="e">
        <f t="shared" si="1"/>
        <v>#DIV/0!</v>
      </c>
      <c r="AQ14" s="42"/>
      <c r="AR14" s="42"/>
    </row>
    <row r="15" spans="1:44" ht="26.25" customHeight="1" x14ac:dyDescent="0.2">
      <c r="A15" s="37" t="s">
        <v>94</v>
      </c>
      <c r="B15" s="324" t="s">
        <v>297</v>
      </c>
      <c r="C15" s="325"/>
      <c r="D15" s="325"/>
      <c r="E15" s="325"/>
      <c r="F15" s="325"/>
      <c r="G15" s="325"/>
      <c r="H15" s="325"/>
      <c r="I15" s="326"/>
      <c r="J15" s="38"/>
      <c r="K15" s="312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4"/>
      <c r="AQ15" s="42"/>
      <c r="AR15" s="42"/>
    </row>
    <row r="16" spans="1:44" ht="26.25" customHeight="1" x14ac:dyDescent="0.2">
      <c r="A16" s="340" t="s">
        <v>95</v>
      </c>
      <c r="B16" s="341"/>
      <c r="C16" s="342" t="s">
        <v>172</v>
      </c>
      <c r="D16" s="343"/>
      <c r="E16" s="343"/>
      <c r="F16" s="343"/>
      <c r="G16" s="343"/>
      <c r="H16" s="343"/>
      <c r="I16" s="343"/>
      <c r="J16" s="38" t="s">
        <v>145</v>
      </c>
      <c r="K16" s="312"/>
      <c r="L16" s="313"/>
      <c r="M16" s="313"/>
      <c r="N16" s="313"/>
      <c r="O16" s="313"/>
      <c r="P16" s="31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42"/>
      <c r="AR16" s="42"/>
    </row>
    <row r="17" spans="1:44" ht="26.25" hidden="1" customHeight="1" x14ac:dyDescent="0.2">
      <c r="A17" s="44"/>
      <c r="B17" s="45"/>
      <c r="C17" s="56"/>
      <c r="D17" s="57"/>
      <c r="E17" s="57"/>
      <c r="F17" s="57"/>
      <c r="G17" s="57"/>
      <c r="H17" s="57"/>
      <c r="I17" s="57"/>
      <c r="J17" s="38"/>
      <c r="K17" s="39"/>
      <c r="L17" s="40"/>
      <c r="M17" s="40"/>
      <c r="N17" s="40"/>
      <c r="O17" s="40"/>
      <c r="P17" s="41"/>
      <c r="Q17" s="2">
        <f t="shared" ref="Q17:AP17" si="2">ROUND(Q16,3)</f>
        <v>0</v>
      </c>
      <c r="R17" s="2">
        <f t="shared" si="2"/>
        <v>0</v>
      </c>
      <c r="S17" s="2">
        <f t="shared" si="2"/>
        <v>0</v>
      </c>
      <c r="T17" s="2">
        <f t="shared" si="2"/>
        <v>0</v>
      </c>
      <c r="U17" s="2">
        <f t="shared" si="2"/>
        <v>0</v>
      </c>
      <c r="V17" s="2">
        <f t="shared" si="2"/>
        <v>0</v>
      </c>
      <c r="W17" s="2">
        <f t="shared" si="2"/>
        <v>0</v>
      </c>
      <c r="X17" s="2">
        <f t="shared" si="2"/>
        <v>0</v>
      </c>
      <c r="Y17" s="2">
        <f t="shared" si="2"/>
        <v>0</v>
      </c>
      <c r="Z17" s="2">
        <f t="shared" si="2"/>
        <v>0</v>
      </c>
      <c r="AA17" s="2">
        <f t="shared" si="2"/>
        <v>0</v>
      </c>
      <c r="AB17" s="2">
        <f t="shared" si="2"/>
        <v>0</v>
      </c>
      <c r="AC17" s="2">
        <f t="shared" si="2"/>
        <v>0</v>
      </c>
      <c r="AD17" s="2">
        <f t="shared" si="2"/>
        <v>0</v>
      </c>
      <c r="AE17" s="2">
        <f t="shared" si="2"/>
        <v>0</v>
      </c>
      <c r="AF17" s="2">
        <f t="shared" si="2"/>
        <v>0</v>
      </c>
      <c r="AG17" s="2">
        <f t="shared" si="2"/>
        <v>0</v>
      </c>
      <c r="AH17" s="2">
        <f t="shared" si="2"/>
        <v>0</v>
      </c>
      <c r="AI17" s="2">
        <f t="shared" si="2"/>
        <v>0</v>
      </c>
      <c r="AJ17" s="2">
        <f t="shared" si="2"/>
        <v>0</v>
      </c>
      <c r="AK17" s="2">
        <f t="shared" si="2"/>
        <v>0</v>
      </c>
      <c r="AL17" s="2">
        <f t="shared" si="2"/>
        <v>0</v>
      </c>
      <c r="AM17" s="2">
        <f t="shared" si="2"/>
        <v>0</v>
      </c>
      <c r="AN17" s="2">
        <f t="shared" si="2"/>
        <v>0</v>
      </c>
      <c r="AO17" s="2">
        <f t="shared" si="2"/>
        <v>0</v>
      </c>
      <c r="AP17" s="2">
        <f t="shared" si="2"/>
        <v>0</v>
      </c>
      <c r="AQ17" s="42"/>
      <c r="AR17" s="42"/>
    </row>
    <row r="18" spans="1:44" s="93" customFormat="1" ht="26.25" customHeight="1" x14ac:dyDescent="0.2">
      <c r="A18" s="344" t="s">
        <v>96</v>
      </c>
      <c r="B18" s="345"/>
      <c r="C18" s="346" t="s">
        <v>173</v>
      </c>
      <c r="D18" s="347"/>
      <c r="E18" s="347"/>
      <c r="F18" s="347"/>
      <c r="G18" s="347"/>
      <c r="H18" s="347"/>
      <c r="I18" s="347"/>
      <c r="J18" s="92" t="s">
        <v>289</v>
      </c>
      <c r="K18" s="312"/>
      <c r="L18" s="313"/>
      <c r="M18" s="313"/>
      <c r="N18" s="313"/>
      <c r="O18" s="313"/>
      <c r="P18" s="3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4" s="93" customFormat="1" ht="26.25" hidden="1" customHeight="1" x14ac:dyDescent="0.2">
      <c r="A19" s="94"/>
      <c r="B19" s="95"/>
      <c r="C19" s="96"/>
      <c r="D19" s="97"/>
      <c r="E19" s="97"/>
      <c r="F19" s="97"/>
      <c r="G19" s="97"/>
      <c r="H19" s="97"/>
      <c r="I19" s="97"/>
      <c r="J19" s="92"/>
      <c r="K19" s="39"/>
      <c r="L19" s="40"/>
      <c r="M19" s="40"/>
      <c r="N19" s="40"/>
      <c r="O19" s="40"/>
      <c r="P19" s="41"/>
      <c r="Q19" s="2">
        <f>ROUND(Q18,3)</f>
        <v>0</v>
      </c>
      <c r="R19" s="2">
        <f t="shared" ref="R19:AP19" si="3">ROUND(R18,3)</f>
        <v>0</v>
      </c>
      <c r="S19" s="2">
        <f t="shared" si="3"/>
        <v>0</v>
      </c>
      <c r="T19" s="2">
        <f t="shared" si="3"/>
        <v>0</v>
      </c>
      <c r="U19" s="2">
        <f t="shared" si="3"/>
        <v>0</v>
      </c>
      <c r="V19" s="2">
        <f t="shared" si="3"/>
        <v>0</v>
      </c>
      <c r="W19" s="2">
        <f t="shared" si="3"/>
        <v>0</v>
      </c>
      <c r="X19" s="2">
        <f t="shared" si="3"/>
        <v>0</v>
      </c>
      <c r="Y19" s="2">
        <f t="shared" si="3"/>
        <v>0</v>
      </c>
      <c r="Z19" s="2">
        <f t="shared" si="3"/>
        <v>0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  <c r="AE19" s="2">
        <f t="shared" si="3"/>
        <v>0</v>
      </c>
      <c r="AF19" s="2">
        <f t="shared" si="3"/>
        <v>0</v>
      </c>
      <c r="AG19" s="2">
        <f t="shared" si="3"/>
        <v>0</v>
      </c>
      <c r="AH19" s="2">
        <f t="shared" si="3"/>
        <v>0</v>
      </c>
      <c r="AI19" s="2">
        <f t="shared" si="3"/>
        <v>0</v>
      </c>
      <c r="AJ19" s="2">
        <f t="shared" si="3"/>
        <v>0</v>
      </c>
      <c r="AK19" s="2">
        <f t="shared" si="3"/>
        <v>0</v>
      </c>
      <c r="AL19" s="2">
        <f t="shared" si="3"/>
        <v>0</v>
      </c>
      <c r="AM19" s="2">
        <f t="shared" si="3"/>
        <v>0</v>
      </c>
      <c r="AN19" s="2">
        <f t="shared" si="3"/>
        <v>0</v>
      </c>
      <c r="AO19" s="2">
        <f t="shared" si="3"/>
        <v>0</v>
      </c>
      <c r="AP19" s="2">
        <f t="shared" si="3"/>
        <v>0</v>
      </c>
    </row>
    <row r="20" spans="1:44" s="93" customFormat="1" ht="26.25" customHeight="1" x14ac:dyDescent="0.2">
      <c r="A20" s="344" t="s">
        <v>97</v>
      </c>
      <c r="B20" s="345"/>
      <c r="C20" s="346" t="s">
        <v>98</v>
      </c>
      <c r="D20" s="347"/>
      <c r="E20" s="347"/>
      <c r="F20" s="347"/>
      <c r="G20" s="347"/>
      <c r="H20" s="347"/>
      <c r="I20" s="347"/>
      <c r="J20" s="92" t="s">
        <v>145</v>
      </c>
      <c r="K20" s="312"/>
      <c r="L20" s="313"/>
      <c r="M20" s="313"/>
      <c r="N20" s="313"/>
      <c r="O20" s="313"/>
      <c r="P20" s="314"/>
      <c r="Q20" s="18">
        <f>'Sprzedaż energii elektrycznej'!E2</f>
        <v>0</v>
      </c>
      <c r="R20" s="18">
        <f>'Sprzedaż energii elektrycznej'!F2</f>
        <v>0</v>
      </c>
      <c r="S20" s="18">
        <f>'Sprzedaż energii elektrycznej'!G2</f>
        <v>0</v>
      </c>
      <c r="T20" s="18">
        <f>'Sprzedaż energii elektrycznej'!H2</f>
        <v>0</v>
      </c>
      <c r="U20" s="18">
        <f>'Sprzedaż energii elektrycznej'!I2</f>
        <v>0</v>
      </c>
      <c r="V20" s="18">
        <f>'Sprzedaż energii elektrycznej'!J2</f>
        <v>0</v>
      </c>
      <c r="W20" s="18">
        <f>'Sprzedaż energii elektrycznej'!K2</f>
        <v>0</v>
      </c>
      <c r="X20" s="18">
        <f>'Sprzedaż energii elektrycznej'!L2</f>
        <v>0</v>
      </c>
      <c r="Y20" s="18">
        <f>'Sprzedaż energii elektrycznej'!M2</f>
        <v>0</v>
      </c>
      <c r="Z20" s="18">
        <f>'Sprzedaż energii elektrycznej'!N2</f>
        <v>0</v>
      </c>
      <c r="AA20" s="18">
        <f>'Sprzedaż energii elektrycznej'!O2</f>
        <v>0</v>
      </c>
      <c r="AB20" s="18">
        <f>'Sprzedaż energii elektrycznej'!P2</f>
        <v>0</v>
      </c>
      <c r="AC20" s="18">
        <f>'Sprzedaż energii elektrycznej'!Q2</f>
        <v>0</v>
      </c>
      <c r="AD20" s="18">
        <f>'Sprzedaż energii elektrycznej'!R2</f>
        <v>0</v>
      </c>
      <c r="AE20" s="18">
        <f>'Sprzedaż energii elektrycznej'!S2</f>
        <v>0</v>
      </c>
      <c r="AF20" s="18">
        <f>'Sprzedaż energii elektrycznej'!T2</f>
        <v>0</v>
      </c>
      <c r="AG20" s="18">
        <f>'Sprzedaż energii elektrycznej'!U2</f>
        <v>0</v>
      </c>
      <c r="AH20" s="18">
        <f>'Sprzedaż energii elektrycznej'!V2</f>
        <v>0</v>
      </c>
      <c r="AI20" s="18">
        <f>'Sprzedaż energii elektrycznej'!W2</f>
        <v>0</v>
      </c>
      <c r="AJ20" s="18">
        <f>'Sprzedaż energii elektrycznej'!X2</f>
        <v>0</v>
      </c>
      <c r="AK20" s="18">
        <f>'Sprzedaż energii elektrycznej'!Y2</f>
        <v>0</v>
      </c>
      <c r="AL20" s="18">
        <f>'Sprzedaż energii elektrycznej'!Z2</f>
        <v>0</v>
      </c>
      <c r="AM20" s="18">
        <f>'Sprzedaż energii elektrycznej'!AA2</f>
        <v>0</v>
      </c>
      <c r="AN20" s="18">
        <f>'Sprzedaż energii elektrycznej'!AB2</f>
        <v>0</v>
      </c>
      <c r="AO20" s="18">
        <f>'Sprzedaż energii elektrycznej'!AC2</f>
        <v>0</v>
      </c>
      <c r="AP20" s="18">
        <f>'Sprzedaż energii elektrycznej'!AD2</f>
        <v>0</v>
      </c>
    </row>
    <row r="21" spans="1:44" ht="26.25" customHeight="1" x14ac:dyDescent="0.2">
      <c r="A21" s="340" t="s">
        <v>99</v>
      </c>
      <c r="B21" s="341"/>
      <c r="C21" s="342" t="s">
        <v>100</v>
      </c>
      <c r="D21" s="343"/>
      <c r="E21" s="343"/>
      <c r="F21" s="343"/>
      <c r="G21" s="343"/>
      <c r="H21" s="343"/>
      <c r="I21" s="343"/>
      <c r="J21" s="92" t="s">
        <v>289</v>
      </c>
      <c r="K21" s="312"/>
      <c r="L21" s="313"/>
      <c r="M21" s="313"/>
      <c r="N21" s="313"/>
      <c r="O21" s="313"/>
      <c r="P21" s="314"/>
      <c r="Q21" s="18">
        <f>'Sprzedaż ciepła'!E2</f>
        <v>0</v>
      </c>
      <c r="R21" s="18">
        <f>'Sprzedaż ciepła'!F2</f>
        <v>0</v>
      </c>
      <c r="S21" s="18">
        <f>'Sprzedaż ciepła'!G2</f>
        <v>0</v>
      </c>
      <c r="T21" s="18">
        <f>'Sprzedaż ciepła'!H2</f>
        <v>0</v>
      </c>
      <c r="U21" s="18">
        <f>'Sprzedaż ciepła'!I2</f>
        <v>0</v>
      </c>
      <c r="V21" s="18">
        <f>'Sprzedaż ciepła'!J2</f>
        <v>0</v>
      </c>
      <c r="W21" s="18">
        <f>'Sprzedaż ciepła'!K2</f>
        <v>0</v>
      </c>
      <c r="X21" s="18">
        <f>'Sprzedaż ciepła'!L2</f>
        <v>0</v>
      </c>
      <c r="Y21" s="18">
        <f>'Sprzedaż ciepła'!M2</f>
        <v>0</v>
      </c>
      <c r="Z21" s="18">
        <f>'Sprzedaż ciepła'!N2</f>
        <v>0</v>
      </c>
      <c r="AA21" s="18">
        <f>'Sprzedaż ciepła'!O2</f>
        <v>0</v>
      </c>
      <c r="AB21" s="18">
        <f>'Sprzedaż ciepła'!P2</f>
        <v>0</v>
      </c>
      <c r="AC21" s="18">
        <f>'Sprzedaż ciepła'!Q2</f>
        <v>0</v>
      </c>
      <c r="AD21" s="18">
        <f>'Sprzedaż ciepła'!R2</f>
        <v>0</v>
      </c>
      <c r="AE21" s="18">
        <f>'Sprzedaż ciepła'!S2</f>
        <v>0</v>
      </c>
      <c r="AF21" s="18">
        <f>'Sprzedaż ciepła'!T2</f>
        <v>0</v>
      </c>
      <c r="AG21" s="18">
        <f>'Sprzedaż ciepła'!U2</f>
        <v>0</v>
      </c>
      <c r="AH21" s="18">
        <f>'Sprzedaż ciepła'!V2</f>
        <v>0</v>
      </c>
      <c r="AI21" s="18">
        <f>'Sprzedaż ciepła'!W2</f>
        <v>0</v>
      </c>
      <c r="AJ21" s="18">
        <f>'Sprzedaż ciepła'!X2</f>
        <v>0</v>
      </c>
      <c r="AK21" s="18">
        <f>'Sprzedaż ciepła'!Y2</f>
        <v>0</v>
      </c>
      <c r="AL21" s="18">
        <f>'Sprzedaż ciepła'!Z2</f>
        <v>0</v>
      </c>
      <c r="AM21" s="18">
        <f>'Sprzedaż ciepła'!AA2</f>
        <v>0</v>
      </c>
      <c r="AN21" s="18">
        <f>'Sprzedaż ciepła'!AB2</f>
        <v>0</v>
      </c>
      <c r="AO21" s="18">
        <f>'Sprzedaż ciepła'!AC2</f>
        <v>0</v>
      </c>
      <c r="AP21" s="18">
        <f>'Sprzedaż ciepła'!AD2</f>
        <v>0</v>
      </c>
      <c r="AQ21" s="42"/>
      <c r="AR21" s="42"/>
    </row>
    <row r="22" spans="1:44" ht="30" customHeight="1" x14ac:dyDescent="0.2">
      <c r="A22" s="340" t="s">
        <v>101</v>
      </c>
      <c r="B22" s="341"/>
      <c r="C22" s="342" t="s">
        <v>102</v>
      </c>
      <c r="D22" s="343"/>
      <c r="E22" s="343"/>
      <c r="F22" s="343"/>
      <c r="G22" s="343"/>
      <c r="H22" s="343"/>
      <c r="I22" s="343"/>
      <c r="J22" s="92" t="s">
        <v>289</v>
      </c>
      <c r="K22" s="312"/>
      <c r="L22" s="313"/>
      <c r="M22" s="313"/>
      <c r="N22" s="313"/>
      <c r="O22" s="313"/>
      <c r="P22" s="314"/>
      <c r="Q22" s="18">
        <f>3.6*'Zakup paliwa'!E2</f>
        <v>0</v>
      </c>
      <c r="R22" s="18">
        <f>3.6*'Zakup paliwa'!F2</f>
        <v>0</v>
      </c>
      <c r="S22" s="18">
        <f>3.6*'Zakup paliwa'!G2</f>
        <v>0</v>
      </c>
      <c r="T22" s="18">
        <f>3.6*'Zakup paliwa'!H2</f>
        <v>0</v>
      </c>
      <c r="U22" s="18">
        <f>3.6*'Zakup paliwa'!I2</f>
        <v>0</v>
      </c>
      <c r="V22" s="18">
        <f>3.6*'Zakup paliwa'!J2</f>
        <v>0</v>
      </c>
      <c r="W22" s="18">
        <f>3.6*'Zakup paliwa'!K2</f>
        <v>0</v>
      </c>
      <c r="X22" s="18">
        <f>3.6*'Zakup paliwa'!L2</f>
        <v>0</v>
      </c>
      <c r="Y22" s="18">
        <f>3.6*'Zakup paliwa'!M2</f>
        <v>0</v>
      </c>
      <c r="Z22" s="18">
        <f>3.6*'Zakup paliwa'!N2</f>
        <v>0</v>
      </c>
      <c r="AA22" s="18">
        <f>3.6*'Zakup paliwa'!O2</f>
        <v>0</v>
      </c>
      <c r="AB22" s="18">
        <f>3.6*'Zakup paliwa'!P2</f>
        <v>0</v>
      </c>
      <c r="AC22" s="18">
        <f>3.6*'Zakup paliwa'!Q2</f>
        <v>0</v>
      </c>
      <c r="AD22" s="18">
        <f>3.6*'Zakup paliwa'!R2</f>
        <v>0</v>
      </c>
      <c r="AE22" s="18">
        <f>3.6*'Zakup paliwa'!S2</f>
        <v>0</v>
      </c>
      <c r="AF22" s="18">
        <f>3.6*'Zakup paliwa'!T2</f>
        <v>0</v>
      </c>
      <c r="AG22" s="18">
        <f>3.6*'Zakup paliwa'!U2</f>
        <v>0</v>
      </c>
      <c r="AH22" s="18">
        <f>3.6*'Zakup paliwa'!V2</f>
        <v>0</v>
      </c>
      <c r="AI22" s="18">
        <f>3.6*'Zakup paliwa'!W2</f>
        <v>0</v>
      </c>
      <c r="AJ22" s="18">
        <f>3.6*'Zakup paliwa'!X2</f>
        <v>0</v>
      </c>
      <c r="AK22" s="18">
        <f>3.6*'Zakup paliwa'!Y2</f>
        <v>0</v>
      </c>
      <c r="AL22" s="18">
        <f>3.6*'Zakup paliwa'!Z2</f>
        <v>0</v>
      </c>
      <c r="AM22" s="18">
        <f>3.6*'Zakup paliwa'!AA2</f>
        <v>0</v>
      </c>
      <c r="AN22" s="18">
        <f>3.6*'Zakup paliwa'!AB2</f>
        <v>0</v>
      </c>
      <c r="AO22" s="18">
        <f>3.6*'Zakup paliwa'!AC2</f>
        <v>0</v>
      </c>
      <c r="AP22" s="18">
        <f>3.6*'Zakup paliwa'!AD2</f>
        <v>0</v>
      </c>
      <c r="AQ22" s="42"/>
      <c r="AR22" s="42"/>
    </row>
    <row r="23" spans="1:44" ht="26.25" customHeight="1" x14ac:dyDescent="0.2">
      <c r="A23" s="44"/>
      <c r="B23" s="45" t="s">
        <v>103</v>
      </c>
      <c r="C23" s="342" t="s">
        <v>104</v>
      </c>
      <c r="D23" s="343"/>
      <c r="E23" s="343"/>
      <c r="F23" s="343"/>
      <c r="G23" s="343"/>
      <c r="H23" s="343"/>
      <c r="I23" s="348"/>
      <c r="J23" s="38" t="s">
        <v>168</v>
      </c>
      <c r="K23" s="312"/>
      <c r="L23" s="313"/>
      <c r="M23" s="313"/>
      <c r="N23" s="313"/>
      <c r="O23" s="313"/>
      <c r="P23" s="314"/>
      <c r="Q23" s="18">
        <f>'Zakup CO2'!E3</f>
        <v>0</v>
      </c>
      <c r="R23" s="18">
        <f>'Zakup CO2'!F3</f>
        <v>0</v>
      </c>
      <c r="S23" s="18">
        <f>'Zakup CO2'!G3</f>
        <v>0</v>
      </c>
      <c r="T23" s="18">
        <f>'Zakup CO2'!H3</f>
        <v>0</v>
      </c>
      <c r="U23" s="18">
        <f>'Zakup CO2'!I3</f>
        <v>0</v>
      </c>
      <c r="V23" s="18">
        <f>'Zakup CO2'!J3</f>
        <v>0</v>
      </c>
      <c r="W23" s="18">
        <f>'Zakup CO2'!K3</f>
        <v>0</v>
      </c>
      <c r="X23" s="18">
        <f>'Zakup CO2'!L3</f>
        <v>0</v>
      </c>
      <c r="Y23" s="18">
        <f>'Zakup CO2'!M3</f>
        <v>0</v>
      </c>
      <c r="Z23" s="18">
        <f>'Zakup CO2'!N3</f>
        <v>0</v>
      </c>
      <c r="AA23" s="18">
        <f>'Zakup CO2'!O3</f>
        <v>0</v>
      </c>
      <c r="AB23" s="18">
        <f>'Zakup CO2'!P3</f>
        <v>0</v>
      </c>
      <c r="AC23" s="18">
        <f>'Zakup CO2'!Q3</f>
        <v>0</v>
      </c>
      <c r="AD23" s="18">
        <f>'Zakup CO2'!R3</f>
        <v>0</v>
      </c>
      <c r="AE23" s="18">
        <f>'Zakup CO2'!S3</f>
        <v>0</v>
      </c>
      <c r="AF23" s="18">
        <f>'Zakup CO2'!T3</f>
        <v>0</v>
      </c>
      <c r="AG23" s="18">
        <f>'Zakup CO2'!U3</f>
        <v>0</v>
      </c>
      <c r="AH23" s="18">
        <f>'Zakup CO2'!V3</f>
        <v>0</v>
      </c>
      <c r="AI23" s="18">
        <f>'Zakup CO2'!W3</f>
        <v>0</v>
      </c>
      <c r="AJ23" s="18">
        <f>'Zakup CO2'!X3</f>
        <v>0</v>
      </c>
      <c r="AK23" s="18">
        <f>'Zakup CO2'!Y3</f>
        <v>0</v>
      </c>
      <c r="AL23" s="18">
        <f>'Zakup CO2'!Z3</f>
        <v>0</v>
      </c>
      <c r="AM23" s="18">
        <f>'Zakup CO2'!AA3</f>
        <v>0</v>
      </c>
      <c r="AN23" s="18">
        <f>'Zakup CO2'!AB3</f>
        <v>0</v>
      </c>
      <c r="AO23" s="18">
        <f>'Zakup CO2'!AC3</f>
        <v>0</v>
      </c>
      <c r="AP23" s="18">
        <f>'Zakup CO2'!AD3</f>
        <v>0</v>
      </c>
      <c r="AQ23" s="42"/>
      <c r="AR23" s="42"/>
    </row>
    <row r="24" spans="1:44" x14ac:dyDescent="0.2">
      <c r="A24" s="46"/>
      <c r="B24" s="46"/>
      <c r="C24" s="47"/>
      <c r="D24" s="47"/>
      <c r="E24" s="47"/>
      <c r="F24" s="47"/>
      <c r="G24" s="47"/>
      <c r="H24" s="47"/>
      <c r="I24" s="47"/>
      <c r="J24" s="48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Q24" s="42"/>
      <c r="AR24" s="42"/>
    </row>
    <row r="25" spans="1:44" ht="30" customHeight="1" x14ac:dyDescent="0.2">
      <c r="A25" s="310" t="s">
        <v>105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Q25" s="42"/>
      <c r="AR25" s="42"/>
    </row>
    <row r="26" spans="1:44" ht="30" customHeight="1" x14ac:dyDescent="0.2">
      <c r="A26" s="310" t="s">
        <v>171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Q26" s="42"/>
      <c r="AR26" s="42"/>
    </row>
    <row r="27" spans="1:44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2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Q27" s="42"/>
      <c r="AR27" s="42"/>
    </row>
    <row r="28" spans="1:44" s="54" customFormat="1" ht="19.5" customHeight="1" x14ac:dyDescent="0.25">
      <c r="A28" s="323" t="s">
        <v>106</v>
      </c>
      <c r="B28" s="323"/>
      <c r="C28" s="323"/>
      <c r="D28" s="323"/>
      <c r="E28" s="323"/>
      <c r="F28" s="323"/>
      <c r="G28" s="323"/>
      <c r="H28" s="323"/>
      <c r="I28" s="323"/>
      <c r="J28" s="32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Q28" s="42"/>
      <c r="AR28" s="42"/>
    </row>
    <row r="29" spans="1:44" ht="18" x14ac:dyDescent="0.2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Q29" s="42"/>
      <c r="AR29" s="42"/>
    </row>
    <row r="30" spans="1:44" ht="30.75" customHeight="1" x14ac:dyDescent="0.2">
      <c r="A30" s="336" t="s">
        <v>57</v>
      </c>
      <c r="B30" s="337"/>
      <c r="C30" s="337"/>
      <c r="D30" s="337"/>
      <c r="E30" s="337"/>
      <c r="F30" s="337"/>
      <c r="G30" s="337"/>
      <c r="H30" s="337"/>
      <c r="I30" s="337"/>
      <c r="J30" s="338"/>
      <c r="K30" s="35" t="str">
        <f t="shared" ref="K30:AP30" si="4">K12</f>
        <v>Plan rok (-5)</v>
      </c>
      <c r="L30" s="35" t="str">
        <f t="shared" si="4"/>
        <v>Plan rok (-4)</v>
      </c>
      <c r="M30" s="35" t="str">
        <f t="shared" si="4"/>
        <v>Plan rok (-3)</v>
      </c>
      <c r="N30" s="35" t="str">
        <f t="shared" si="4"/>
        <v>Plan rok (-2)</v>
      </c>
      <c r="O30" s="35" t="str">
        <f t="shared" si="4"/>
        <v>Plan rok (-1)</v>
      </c>
      <c r="P30" s="35" t="str">
        <f t="shared" si="4"/>
        <v>Plan rok (0)</v>
      </c>
      <c r="Q30" s="35" t="str">
        <f t="shared" si="4"/>
        <v>Plan rok (+1)</v>
      </c>
      <c r="R30" s="35" t="str">
        <f t="shared" si="4"/>
        <v>Plan rok (+2)</v>
      </c>
      <c r="S30" s="35" t="str">
        <f t="shared" si="4"/>
        <v>Plan rok (+3)</v>
      </c>
      <c r="T30" s="35" t="str">
        <f t="shared" si="4"/>
        <v>Plan rok (+4)</v>
      </c>
      <c r="U30" s="35" t="str">
        <f t="shared" si="4"/>
        <v>Plan rok (+5)</v>
      </c>
      <c r="V30" s="35" t="str">
        <f t="shared" si="4"/>
        <v>Plan rok (+6)</v>
      </c>
      <c r="W30" s="35" t="str">
        <f t="shared" si="4"/>
        <v>Plan rok (+7)</v>
      </c>
      <c r="X30" s="35" t="str">
        <f t="shared" si="4"/>
        <v>Plan rok (+8)</v>
      </c>
      <c r="Y30" s="35" t="str">
        <f t="shared" si="4"/>
        <v>Plan rok (+9)</v>
      </c>
      <c r="Z30" s="35" t="str">
        <f t="shared" si="4"/>
        <v>Plan rok (+10)</v>
      </c>
      <c r="AA30" s="35" t="str">
        <f t="shared" si="4"/>
        <v>Plan rok (+11)</v>
      </c>
      <c r="AB30" s="35" t="str">
        <f t="shared" si="4"/>
        <v>Plan rok (+12)</v>
      </c>
      <c r="AC30" s="35" t="str">
        <f t="shared" si="4"/>
        <v>Plan rok (+13)</v>
      </c>
      <c r="AD30" s="35" t="str">
        <f t="shared" si="4"/>
        <v>Plan rok (+14)</v>
      </c>
      <c r="AE30" s="35" t="str">
        <f t="shared" si="4"/>
        <v>Plan rok (+15)</v>
      </c>
      <c r="AF30" s="35" t="str">
        <f t="shared" si="4"/>
        <v>Plan rok (+16)</v>
      </c>
      <c r="AG30" s="35" t="str">
        <f t="shared" si="4"/>
        <v>Plan rok (+17)</v>
      </c>
      <c r="AH30" s="35" t="str">
        <f t="shared" si="4"/>
        <v>Plan rok (+18)</v>
      </c>
      <c r="AI30" s="35" t="str">
        <f t="shared" si="4"/>
        <v>Plan rok (+19)</v>
      </c>
      <c r="AJ30" s="35" t="str">
        <f t="shared" si="4"/>
        <v>Plan rok (+20)</v>
      </c>
      <c r="AK30" s="35" t="str">
        <f t="shared" si="4"/>
        <v>Plan rok (+21)</v>
      </c>
      <c r="AL30" s="35" t="str">
        <f t="shared" si="4"/>
        <v>Plan rok (+22)</v>
      </c>
      <c r="AM30" s="35" t="str">
        <f t="shared" si="4"/>
        <v>Plan rok (+23)</v>
      </c>
      <c r="AN30" s="35" t="str">
        <f t="shared" si="4"/>
        <v>Plan rok (+24)</v>
      </c>
      <c r="AO30" s="35" t="str">
        <f t="shared" si="4"/>
        <v>Plan rok (+25)</v>
      </c>
      <c r="AP30" s="35" t="str">
        <f t="shared" si="4"/>
        <v>Plan rok (+26)</v>
      </c>
      <c r="AQ30" s="42"/>
      <c r="AR30" s="42"/>
    </row>
    <row r="31" spans="1:44" ht="26.25" customHeight="1" x14ac:dyDescent="0.2">
      <c r="A31" s="55" t="s">
        <v>90</v>
      </c>
      <c r="B31" s="349" t="s">
        <v>107</v>
      </c>
      <c r="C31" s="350"/>
      <c r="D31" s="350"/>
      <c r="E31" s="350"/>
      <c r="F31" s="350"/>
      <c r="G31" s="350"/>
      <c r="H31" s="350"/>
      <c r="I31" s="351"/>
      <c r="J31" s="38" t="s">
        <v>40</v>
      </c>
      <c r="K31" s="307"/>
      <c r="L31" s="308"/>
      <c r="M31" s="308"/>
      <c r="N31" s="308"/>
      <c r="O31" s="308"/>
      <c r="P31" s="309"/>
      <c r="Q31" s="17">
        <f>SUM(Q32:Q34)</f>
        <v>0</v>
      </c>
      <c r="R31" s="17">
        <f t="shared" ref="R31:AP31" si="5">SUM(R32:R34)</f>
        <v>0</v>
      </c>
      <c r="S31" s="17">
        <f t="shared" si="5"/>
        <v>0</v>
      </c>
      <c r="T31" s="17">
        <f t="shared" si="5"/>
        <v>0</v>
      </c>
      <c r="U31" s="17">
        <f t="shared" si="5"/>
        <v>0</v>
      </c>
      <c r="V31" s="17">
        <f t="shared" si="5"/>
        <v>0</v>
      </c>
      <c r="W31" s="17">
        <f t="shared" si="5"/>
        <v>0</v>
      </c>
      <c r="X31" s="17">
        <f t="shared" si="5"/>
        <v>0</v>
      </c>
      <c r="Y31" s="17">
        <f t="shared" si="5"/>
        <v>0</v>
      </c>
      <c r="Z31" s="17">
        <f t="shared" si="5"/>
        <v>0</v>
      </c>
      <c r="AA31" s="17">
        <f t="shared" si="5"/>
        <v>0</v>
      </c>
      <c r="AB31" s="17">
        <f t="shared" si="5"/>
        <v>0</v>
      </c>
      <c r="AC31" s="17">
        <f t="shared" si="5"/>
        <v>0</v>
      </c>
      <c r="AD31" s="17">
        <f t="shared" si="5"/>
        <v>0</v>
      </c>
      <c r="AE31" s="17">
        <f t="shared" si="5"/>
        <v>0</v>
      </c>
      <c r="AF31" s="17">
        <f t="shared" si="5"/>
        <v>0</v>
      </c>
      <c r="AG31" s="17">
        <f t="shared" si="5"/>
        <v>0</v>
      </c>
      <c r="AH31" s="17">
        <f t="shared" si="5"/>
        <v>0</v>
      </c>
      <c r="AI31" s="17">
        <f t="shared" si="5"/>
        <v>0</v>
      </c>
      <c r="AJ31" s="17">
        <f t="shared" si="5"/>
        <v>0</v>
      </c>
      <c r="AK31" s="17">
        <f t="shared" si="5"/>
        <v>0</v>
      </c>
      <c r="AL31" s="17">
        <f t="shared" si="5"/>
        <v>0</v>
      </c>
      <c r="AM31" s="17">
        <f t="shared" si="5"/>
        <v>0</v>
      </c>
      <c r="AN31" s="17">
        <f t="shared" si="5"/>
        <v>0</v>
      </c>
      <c r="AO31" s="17">
        <f t="shared" si="5"/>
        <v>0</v>
      </c>
      <c r="AP31" s="17">
        <f t="shared" si="5"/>
        <v>0</v>
      </c>
      <c r="AQ31" s="42"/>
      <c r="AR31" s="42"/>
    </row>
    <row r="32" spans="1:44" ht="26.25" customHeight="1" x14ac:dyDescent="0.2">
      <c r="A32" s="37" t="s">
        <v>108</v>
      </c>
      <c r="B32" s="324" t="s">
        <v>109</v>
      </c>
      <c r="C32" s="325"/>
      <c r="D32" s="325"/>
      <c r="E32" s="325"/>
      <c r="F32" s="325"/>
      <c r="G32" s="325"/>
      <c r="H32" s="325"/>
      <c r="I32" s="326"/>
      <c r="J32" s="38" t="s">
        <v>40</v>
      </c>
      <c r="K32" s="304"/>
      <c r="L32" s="305"/>
      <c r="M32" s="305"/>
      <c r="N32" s="305"/>
      <c r="O32" s="305"/>
      <c r="P32" s="306"/>
      <c r="Q32" s="15">
        <f>'Sprzedaż energii elektrycznej'!E3</f>
        <v>0</v>
      </c>
      <c r="R32" s="15">
        <f>'Sprzedaż energii elektrycznej'!F3</f>
        <v>0</v>
      </c>
      <c r="S32" s="15">
        <f>'Sprzedaż energii elektrycznej'!G3</f>
        <v>0</v>
      </c>
      <c r="T32" s="15">
        <f>'Sprzedaż energii elektrycznej'!H3</f>
        <v>0</v>
      </c>
      <c r="U32" s="15">
        <f>'Sprzedaż energii elektrycznej'!I3</f>
        <v>0</v>
      </c>
      <c r="V32" s="15">
        <f>'Sprzedaż energii elektrycznej'!J3</f>
        <v>0</v>
      </c>
      <c r="W32" s="15">
        <f>'Sprzedaż energii elektrycznej'!K3</f>
        <v>0</v>
      </c>
      <c r="X32" s="15">
        <f>'Sprzedaż energii elektrycznej'!L3</f>
        <v>0</v>
      </c>
      <c r="Y32" s="15">
        <f>'Sprzedaż energii elektrycznej'!M3</f>
        <v>0</v>
      </c>
      <c r="Z32" s="15">
        <f>'Sprzedaż energii elektrycznej'!N3</f>
        <v>0</v>
      </c>
      <c r="AA32" s="15">
        <f>'Sprzedaż energii elektrycznej'!O3</f>
        <v>0</v>
      </c>
      <c r="AB32" s="15">
        <f>'Sprzedaż energii elektrycznej'!P3</f>
        <v>0</v>
      </c>
      <c r="AC32" s="15">
        <f>'Sprzedaż energii elektrycznej'!Q3</f>
        <v>0</v>
      </c>
      <c r="AD32" s="15">
        <f>'Sprzedaż energii elektrycznej'!R3</f>
        <v>0</v>
      </c>
      <c r="AE32" s="15">
        <f>'Sprzedaż energii elektrycznej'!S3</f>
        <v>0</v>
      </c>
      <c r="AF32" s="15">
        <f>'Sprzedaż energii elektrycznej'!T3</f>
        <v>0</v>
      </c>
      <c r="AG32" s="15">
        <f>'Sprzedaż energii elektrycznej'!U3</f>
        <v>0</v>
      </c>
      <c r="AH32" s="15">
        <f>'Sprzedaż energii elektrycznej'!V3</f>
        <v>0</v>
      </c>
      <c r="AI32" s="15">
        <f>'Sprzedaż energii elektrycznej'!W3</f>
        <v>0</v>
      </c>
      <c r="AJ32" s="15">
        <f>'Sprzedaż energii elektrycznej'!X3</f>
        <v>0</v>
      </c>
      <c r="AK32" s="15">
        <f>'Sprzedaż energii elektrycznej'!Y3</f>
        <v>0</v>
      </c>
      <c r="AL32" s="15">
        <f>'Sprzedaż energii elektrycznej'!Z3</f>
        <v>0</v>
      </c>
      <c r="AM32" s="15">
        <f>'Sprzedaż energii elektrycznej'!AA3</f>
        <v>0</v>
      </c>
      <c r="AN32" s="15">
        <f>'Sprzedaż energii elektrycznej'!AB3</f>
        <v>0</v>
      </c>
      <c r="AO32" s="15">
        <f>'Sprzedaż energii elektrycznej'!AC3</f>
        <v>0</v>
      </c>
      <c r="AP32" s="15">
        <f>'Sprzedaż energii elektrycznej'!AD3</f>
        <v>0</v>
      </c>
      <c r="AQ32" s="42"/>
      <c r="AR32" s="42"/>
    </row>
    <row r="33" spans="1:44" ht="26.25" customHeight="1" x14ac:dyDescent="0.2">
      <c r="A33" s="37" t="s">
        <v>110</v>
      </c>
      <c r="B33" s="324" t="s">
        <v>111</v>
      </c>
      <c r="C33" s="325"/>
      <c r="D33" s="325"/>
      <c r="E33" s="325"/>
      <c r="F33" s="325"/>
      <c r="G33" s="325"/>
      <c r="H33" s="325"/>
      <c r="I33" s="326"/>
      <c r="J33" s="38" t="s">
        <v>40</v>
      </c>
      <c r="K33" s="304"/>
      <c r="L33" s="305"/>
      <c r="M33" s="305"/>
      <c r="N33" s="305"/>
      <c r="O33" s="305"/>
      <c r="P33" s="306"/>
      <c r="Q33" s="15">
        <f>'Sprzedaż ciepła'!E3</f>
        <v>0</v>
      </c>
      <c r="R33" s="15">
        <f>'Sprzedaż ciepła'!F3</f>
        <v>0</v>
      </c>
      <c r="S33" s="15">
        <f>'Sprzedaż ciepła'!G3</f>
        <v>0</v>
      </c>
      <c r="T33" s="15">
        <f>'Sprzedaż ciepła'!H3</f>
        <v>0</v>
      </c>
      <c r="U33" s="15">
        <f>'Sprzedaż ciepła'!I3</f>
        <v>0</v>
      </c>
      <c r="V33" s="15">
        <f>'Sprzedaż ciepła'!J3</f>
        <v>0</v>
      </c>
      <c r="W33" s="15">
        <f>'Sprzedaż ciepła'!K3</f>
        <v>0</v>
      </c>
      <c r="X33" s="15">
        <f>'Sprzedaż ciepła'!L3</f>
        <v>0</v>
      </c>
      <c r="Y33" s="15">
        <f>'Sprzedaż ciepła'!M3</f>
        <v>0</v>
      </c>
      <c r="Z33" s="15">
        <f>'Sprzedaż ciepła'!N3</f>
        <v>0</v>
      </c>
      <c r="AA33" s="15">
        <f>'Sprzedaż ciepła'!O3</f>
        <v>0</v>
      </c>
      <c r="AB33" s="15">
        <f>'Sprzedaż ciepła'!P3</f>
        <v>0</v>
      </c>
      <c r="AC33" s="15">
        <f>'Sprzedaż ciepła'!Q3</f>
        <v>0</v>
      </c>
      <c r="AD33" s="15">
        <f>'Sprzedaż ciepła'!R3</f>
        <v>0</v>
      </c>
      <c r="AE33" s="15">
        <f>'Sprzedaż ciepła'!S3</f>
        <v>0</v>
      </c>
      <c r="AF33" s="15">
        <f>'Sprzedaż ciepła'!T3</f>
        <v>0</v>
      </c>
      <c r="AG33" s="15">
        <f>'Sprzedaż ciepła'!U3</f>
        <v>0</v>
      </c>
      <c r="AH33" s="15">
        <f>'Sprzedaż ciepła'!V3</f>
        <v>0</v>
      </c>
      <c r="AI33" s="15">
        <f>'Sprzedaż ciepła'!W3</f>
        <v>0</v>
      </c>
      <c r="AJ33" s="15">
        <f>'Sprzedaż ciepła'!X3</f>
        <v>0</v>
      </c>
      <c r="AK33" s="15">
        <f>'Sprzedaż ciepła'!Y3</f>
        <v>0</v>
      </c>
      <c r="AL33" s="15">
        <f>'Sprzedaż ciepła'!Z3</f>
        <v>0</v>
      </c>
      <c r="AM33" s="15">
        <f>'Sprzedaż ciepła'!AA3</f>
        <v>0</v>
      </c>
      <c r="AN33" s="15">
        <f>'Sprzedaż ciepła'!AB3</f>
        <v>0</v>
      </c>
      <c r="AO33" s="15">
        <f>'Sprzedaż ciepła'!AC3</f>
        <v>0</v>
      </c>
      <c r="AP33" s="15">
        <f>'Sprzedaż ciepła'!AD3</f>
        <v>0</v>
      </c>
      <c r="AQ33" s="42"/>
      <c r="AR33" s="42"/>
    </row>
    <row r="34" spans="1:44" ht="30" customHeight="1" x14ac:dyDescent="0.2">
      <c r="A34" s="37" t="s">
        <v>112</v>
      </c>
      <c r="B34" s="315" t="s">
        <v>113</v>
      </c>
      <c r="C34" s="316"/>
      <c r="D34" s="316"/>
      <c r="E34" s="316"/>
      <c r="F34" s="316"/>
      <c r="G34" s="316"/>
      <c r="H34" s="316"/>
      <c r="I34" s="335"/>
      <c r="J34" s="38" t="s">
        <v>40</v>
      </c>
      <c r="K34" s="304"/>
      <c r="L34" s="305"/>
      <c r="M34" s="305"/>
      <c r="N34" s="305"/>
      <c r="O34" s="305"/>
      <c r="P34" s="30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42"/>
      <c r="AR34" s="42"/>
    </row>
    <row r="35" spans="1:44" ht="26.25" customHeight="1" x14ac:dyDescent="0.2">
      <c r="A35" s="55" t="s">
        <v>114</v>
      </c>
      <c r="B35" s="349" t="s">
        <v>115</v>
      </c>
      <c r="C35" s="350"/>
      <c r="D35" s="350"/>
      <c r="E35" s="350"/>
      <c r="F35" s="350"/>
      <c r="G35" s="350"/>
      <c r="H35" s="350"/>
      <c r="I35" s="351"/>
      <c r="J35" s="38" t="s">
        <v>40</v>
      </c>
      <c r="K35" s="307"/>
      <c r="L35" s="308"/>
      <c r="M35" s="308"/>
      <c r="N35" s="308"/>
      <c r="O35" s="308"/>
      <c r="P35" s="309"/>
      <c r="Q35" s="17">
        <f>Q36+Q43+Q46</f>
        <v>0</v>
      </c>
      <c r="R35" s="17">
        <f t="shared" ref="R35:AP35" si="6">R36+R43+R46</f>
        <v>0</v>
      </c>
      <c r="S35" s="17">
        <f t="shared" si="6"/>
        <v>0</v>
      </c>
      <c r="T35" s="17">
        <f t="shared" si="6"/>
        <v>0</v>
      </c>
      <c r="U35" s="17">
        <f t="shared" si="6"/>
        <v>0</v>
      </c>
      <c r="V35" s="17">
        <f t="shared" si="6"/>
        <v>0</v>
      </c>
      <c r="W35" s="17">
        <f t="shared" si="6"/>
        <v>0</v>
      </c>
      <c r="X35" s="17">
        <f t="shared" si="6"/>
        <v>0</v>
      </c>
      <c r="Y35" s="17">
        <f t="shared" si="6"/>
        <v>0</v>
      </c>
      <c r="Z35" s="17">
        <f t="shared" si="6"/>
        <v>0</v>
      </c>
      <c r="AA35" s="17">
        <f t="shared" si="6"/>
        <v>0</v>
      </c>
      <c r="AB35" s="17">
        <f t="shared" si="6"/>
        <v>0</v>
      </c>
      <c r="AC35" s="17">
        <f>AC36+AC43+AC46</f>
        <v>0</v>
      </c>
      <c r="AD35" s="17">
        <f t="shared" si="6"/>
        <v>0</v>
      </c>
      <c r="AE35" s="17">
        <f t="shared" si="6"/>
        <v>0</v>
      </c>
      <c r="AF35" s="17">
        <f t="shared" si="6"/>
        <v>0</v>
      </c>
      <c r="AG35" s="17">
        <f t="shared" si="6"/>
        <v>0</v>
      </c>
      <c r="AH35" s="17">
        <f t="shared" si="6"/>
        <v>0</v>
      </c>
      <c r="AI35" s="17">
        <f t="shared" si="6"/>
        <v>0</v>
      </c>
      <c r="AJ35" s="17">
        <f t="shared" si="6"/>
        <v>0</v>
      </c>
      <c r="AK35" s="17">
        <f t="shared" si="6"/>
        <v>0</v>
      </c>
      <c r="AL35" s="17">
        <f t="shared" si="6"/>
        <v>0</v>
      </c>
      <c r="AM35" s="17">
        <f t="shared" si="6"/>
        <v>0</v>
      </c>
      <c r="AN35" s="17">
        <f t="shared" si="6"/>
        <v>0</v>
      </c>
      <c r="AO35" s="17">
        <f t="shared" si="6"/>
        <v>0</v>
      </c>
      <c r="AP35" s="17">
        <f t="shared" si="6"/>
        <v>0</v>
      </c>
      <c r="AQ35" s="42"/>
      <c r="AR35" s="42"/>
    </row>
    <row r="36" spans="1:44" ht="30" customHeight="1" x14ac:dyDescent="0.2">
      <c r="A36" s="37" t="s">
        <v>116</v>
      </c>
      <c r="B36" s="324" t="s">
        <v>117</v>
      </c>
      <c r="C36" s="325"/>
      <c r="D36" s="325"/>
      <c r="E36" s="325"/>
      <c r="F36" s="325"/>
      <c r="G36" s="325"/>
      <c r="H36" s="325"/>
      <c r="I36" s="326"/>
      <c r="J36" s="38" t="s">
        <v>40</v>
      </c>
      <c r="K36" s="304"/>
      <c r="L36" s="305"/>
      <c r="M36" s="305"/>
      <c r="N36" s="305"/>
      <c r="O36" s="305"/>
      <c r="P36" s="306"/>
      <c r="Q36" s="15">
        <f>SUM(Q37:Q39)-Q42</f>
        <v>0</v>
      </c>
      <c r="R36" s="15">
        <f t="shared" ref="R36:AP36" si="7">SUM(R37:R39)-R42</f>
        <v>0</v>
      </c>
      <c r="S36" s="15">
        <f t="shared" si="7"/>
        <v>0</v>
      </c>
      <c r="T36" s="15">
        <f t="shared" si="7"/>
        <v>0</v>
      </c>
      <c r="U36" s="15">
        <f t="shared" si="7"/>
        <v>0</v>
      </c>
      <c r="V36" s="15">
        <f t="shared" si="7"/>
        <v>0</v>
      </c>
      <c r="W36" s="15">
        <f t="shared" si="7"/>
        <v>0</v>
      </c>
      <c r="X36" s="15">
        <f t="shared" si="7"/>
        <v>0</v>
      </c>
      <c r="Y36" s="15">
        <f t="shared" si="7"/>
        <v>0</v>
      </c>
      <c r="Z36" s="15">
        <f t="shared" si="7"/>
        <v>0</v>
      </c>
      <c r="AA36" s="15">
        <f t="shared" si="7"/>
        <v>0</v>
      </c>
      <c r="AB36" s="15">
        <f t="shared" si="7"/>
        <v>0</v>
      </c>
      <c r="AC36" s="15">
        <f t="shared" si="7"/>
        <v>0</v>
      </c>
      <c r="AD36" s="15">
        <f t="shared" si="7"/>
        <v>0</v>
      </c>
      <c r="AE36" s="15">
        <f t="shared" si="7"/>
        <v>0</v>
      </c>
      <c r="AF36" s="15">
        <f t="shared" si="7"/>
        <v>0</v>
      </c>
      <c r="AG36" s="15">
        <f t="shared" si="7"/>
        <v>0</v>
      </c>
      <c r="AH36" s="15">
        <f t="shared" si="7"/>
        <v>0</v>
      </c>
      <c r="AI36" s="15">
        <f t="shared" si="7"/>
        <v>0</v>
      </c>
      <c r="AJ36" s="15">
        <f t="shared" si="7"/>
        <v>0</v>
      </c>
      <c r="AK36" s="15">
        <f t="shared" si="7"/>
        <v>0</v>
      </c>
      <c r="AL36" s="15">
        <f t="shared" si="7"/>
        <v>0</v>
      </c>
      <c r="AM36" s="15">
        <f t="shared" si="7"/>
        <v>0</v>
      </c>
      <c r="AN36" s="15">
        <f t="shared" si="7"/>
        <v>0</v>
      </c>
      <c r="AO36" s="15">
        <f t="shared" si="7"/>
        <v>0</v>
      </c>
      <c r="AP36" s="15">
        <f t="shared" si="7"/>
        <v>0</v>
      </c>
      <c r="AQ36" s="42"/>
      <c r="AR36" s="42"/>
    </row>
    <row r="37" spans="1:44" s="59" customFormat="1" ht="26.25" customHeight="1" x14ac:dyDescent="0.2">
      <c r="A37" s="56"/>
      <c r="B37" s="57"/>
      <c r="C37" s="58"/>
      <c r="D37" s="342" t="s">
        <v>118</v>
      </c>
      <c r="E37" s="343"/>
      <c r="F37" s="343"/>
      <c r="G37" s="343"/>
      <c r="H37" s="343"/>
      <c r="I37" s="348"/>
      <c r="J37" s="38" t="s">
        <v>40</v>
      </c>
      <c r="K37" s="304"/>
      <c r="L37" s="305"/>
      <c r="M37" s="305"/>
      <c r="N37" s="305"/>
      <c r="O37" s="305"/>
      <c r="P37" s="306"/>
      <c r="Q37" s="15">
        <f>'Zakup paliwa'!E3</f>
        <v>0</v>
      </c>
      <c r="R37" s="15">
        <f>'Zakup paliwa'!F3</f>
        <v>0</v>
      </c>
      <c r="S37" s="15">
        <f>'Zakup paliwa'!G3</f>
        <v>0</v>
      </c>
      <c r="T37" s="15">
        <f>'Zakup paliwa'!H3</f>
        <v>0</v>
      </c>
      <c r="U37" s="15">
        <f>'Zakup paliwa'!I3</f>
        <v>0</v>
      </c>
      <c r="V37" s="15">
        <f>'Zakup paliwa'!J3</f>
        <v>0</v>
      </c>
      <c r="W37" s="15">
        <f>'Zakup paliwa'!K3</f>
        <v>0</v>
      </c>
      <c r="X37" s="15">
        <f>'Zakup paliwa'!L3</f>
        <v>0</v>
      </c>
      <c r="Y37" s="15">
        <f>'Zakup paliwa'!M3</f>
        <v>0</v>
      </c>
      <c r="Z37" s="15">
        <f>'Zakup paliwa'!N3</f>
        <v>0</v>
      </c>
      <c r="AA37" s="15">
        <f>'Zakup paliwa'!O3</f>
        <v>0</v>
      </c>
      <c r="AB37" s="15">
        <f>'Zakup paliwa'!P3</f>
        <v>0</v>
      </c>
      <c r="AC37" s="15">
        <f>'Zakup paliwa'!Q3</f>
        <v>0</v>
      </c>
      <c r="AD37" s="15">
        <f>'Zakup paliwa'!R3</f>
        <v>0</v>
      </c>
      <c r="AE37" s="15">
        <f>'Zakup paliwa'!S3</f>
        <v>0</v>
      </c>
      <c r="AF37" s="15">
        <f>'Zakup paliwa'!T3</f>
        <v>0</v>
      </c>
      <c r="AG37" s="15">
        <f>'Zakup paliwa'!U3</f>
        <v>0</v>
      </c>
      <c r="AH37" s="15">
        <f>'Zakup paliwa'!V3</f>
        <v>0</v>
      </c>
      <c r="AI37" s="15">
        <f>'Zakup paliwa'!W3</f>
        <v>0</v>
      </c>
      <c r="AJ37" s="15">
        <f>'Zakup paliwa'!X3</f>
        <v>0</v>
      </c>
      <c r="AK37" s="15">
        <f>'Zakup paliwa'!Y3</f>
        <v>0</v>
      </c>
      <c r="AL37" s="15">
        <f>'Zakup paliwa'!Z3</f>
        <v>0</v>
      </c>
      <c r="AM37" s="15">
        <f>'Zakup paliwa'!AA3</f>
        <v>0</v>
      </c>
      <c r="AN37" s="15">
        <f>'Zakup paliwa'!AB3</f>
        <v>0</v>
      </c>
      <c r="AO37" s="15">
        <f>'Zakup paliwa'!AC3</f>
        <v>0</v>
      </c>
      <c r="AP37" s="15">
        <f>'Zakup paliwa'!AD3</f>
        <v>0</v>
      </c>
      <c r="AQ37" s="42"/>
      <c r="AR37" s="42"/>
    </row>
    <row r="38" spans="1:44" s="59" customFormat="1" ht="26.25" customHeight="1" x14ac:dyDescent="0.2">
      <c r="A38" s="56"/>
      <c r="B38" s="57"/>
      <c r="C38" s="60"/>
      <c r="D38" s="342" t="s">
        <v>119</v>
      </c>
      <c r="E38" s="343"/>
      <c r="F38" s="343"/>
      <c r="G38" s="343"/>
      <c r="H38" s="343"/>
      <c r="I38" s="348"/>
      <c r="J38" s="38" t="s">
        <v>40</v>
      </c>
      <c r="K38" s="304"/>
      <c r="L38" s="305"/>
      <c r="M38" s="305"/>
      <c r="N38" s="305"/>
      <c r="O38" s="305"/>
      <c r="P38" s="306"/>
      <c r="Q38" s="15">
        <f>'Zakup CO2'!E5</f>
        <v>0</v>
      </c>
      <c r="R38" s="15">
        <f>'Zakup CO2'!F5</f>
        <v>0</v>
      </c>
      <c r="S38" s="15">
        <f>'Zakup CO2'!G5</f>
        <v>0</v>
      </c>
      <c r="T38" s="15">
        <f>'Zakup CO2'!H5</f>
        <v>0</v>
      </c>
      <c r="U38" s="15">
        <f>'Zakup CO2'!I5</f>
        <v>0</v>
      </c>
      <c r="V38" s="15">
        <f>'Zakup CO2'!J5</f>
        <v>0</v>
      </c>
      <c r="W38" s="15">
        <f>'Zakup CO2'!K5</f>
        <v>0</v>
      </c>
      <c r="X38" s="15">
        <f>'Zakup CO2'!L5</f>
        <v>0</v>
      </c>
      <c r="Y38" s="15">
        <f>'Zakup CO2'!M5</f>
        <v>0</v>
      </c>
      <c r="Z38" s="15">
        <f>'Zakup CO2'!N5</f>
        <v>0</v>
      </c>
      <c r="AA38" s="15">
        <f>'Zakup CO2'!O5</f>
        <v>0</v>
      </c>
      <c r="AB38" s="15">
        <f>'Zakup CO2'!P5</f>
        <v>0</v>
      </c>
      <c r="AC38" s="15">
        <f>'Zakup CO2'!Q5</f>
        <v>0</v>
      </c>
      <c r="AD38" s="15">
        <f>'Zakup CO2'!R5</f>
        <v>0</v>
      </c>
      <c r="AE38" s="15">
        <f>'Zakup CO2'!S5</f>
        <v>0</v>
      </c>
      <c r="AF38" s="15">
        <f>'Zakup CO2'!T5</f>
        <v>0</v>
      </c>
      <c r="AG38" s="15">
        <f>'Zakup CO2'!U5</f>
        <v>0</v>
      </c>
      <c r="AH38" s="15">
        <f>'Zakup CO2'!V5</f>
        <v>0</v>
      </c>
      <c r="AI38" s="15">
        <f>'Zakup CO2'!W5</f>
        <v>0</v>
      </c>
      <c r="AJ38" s="15">
        <f>'Zakup CO2'!X5</f>
        <v>0</v>
      </c>
      <c r="AK38" s="15">
        <f>'Zakup CO2'!Y5</f>
        <v>0</v>
      </c>
      <c r="AL38" s="15">
        <f>'Zakup CO2'!Z5</f>
        <v>0</v>
      </c>
      <c r="AM38" s="15">
        <f>'Zakup CO2'!AA5</f>
        <v>0</v>
      </c>
      <c r="AN38" s="15">
        <f>'Zakup CO2'!AB5</f>
        <v>0</v>
      </c>
      <c r="AO38" s="15">
        <f>'Zakup CO2'!AC5</f>
        <v>0</v>
      </c>
      <c r="AP38" s="15">
        <f>'Zakup CO2'!AD5</f>
        <v>0</v>
      </c>
      <c r="AQ38" s="42"/>
      <c r="AR38" s="42"/>
    </row>
    <row r="39" spans="1:44" s="59" customFormat="1" ht="30" customHeight="1" x14ac:dyDescent="0.2">
      <c r="A39" s="324"/>
      <c r="B39" s="325"/>
      <c r="C39" s="325"/>
      <c r="D39" s="342" t="s">
        <v>120</v>
      </c>
      <c r="E39" s="343"/>
      <c r="F39" s="343"/>
      <c r="G39" s="343"/>
      <c r="H39" s="343"/>
      <c r="I39" s="348"/>
      <c r="J39" s="38" t="s">
        <v>40</v>
      </c>
      <c r="K39" s="304"/>
      <c r="L39" s="305"/>
      <c r="M39" s="305"/>
      <c r="N39" s="305"/>
      <c r="O39" s="305"/>
      <c r="P39" s="306"/>
      <c r="Q39" s="4"/>
      <c r="R39" s="4"/>
      <c r="S39" s="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42"/>
      <c r="AR39" s="42"/>
    </row>
    <row r="40" spans="1:44" s="63" customFormat="1" ht="30" customHeight="1" x14ac:dyDescent="0.2">
      <c r="A40" s="61"/>
      <c r="B40" s="62"/>
      <c r="C40" s="62"/>
      <c r="D40" s="340" t="s">
        <v>121</v>
      </c>
      <c r="E40" s="352"/>
      <c r="F40" s="352"/>
      <c r="G40" s="352"/>
      <c r="H40" s="352"/>
      <c r="I40" s="341"/>
      <c r="J40" s="43" t="s">
        <v>168</v>
      </c>
      <c r="K40" s="318"/>
      <c r="L40" s="319"/>
      <c r="M40" s="319"/>
      <c r="N40" s="319"/>
      <c r="O40" s="319"/>
      <c r="P40" s="320"/>
      <c r="Q40" s="5"/>
      <c r="R40" s="5"/>
      <c r="S40" s="5"/>
      <c r="T40" s="5"/>
      <c r="U40" s="5"/>
      <c r="V40" s="5"/>
      <c r="W40" s="5"/>
      <c r="X40" s="5"/>
      <c r="Y40" s="5"/>
      <c r="Z40" s="6"/>
      <c r="AA40" s="5"/>
      <c r="AB40" s="5"/>
      <c r="AC40" s="5"/>
      <c r="AD40" s="5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42"/>
      <c r="AR40" s="42"/>
    </row>
    <row r="41" spans="1:44" s="63" customFormat="1" ht="30" customHeight="1" x14ac:dyDescent="0.2">
      <c r="A41" s="61"/>
      <c r="B41" s="62"/>
      <c r="C41" s="62"/>
      <c r="D41" s="340" t="s">
        <v>122</v>
      </c>
      <c r="E41" s="352"/>
      <c r="F41" s="352"/>
      <c r="G41" s="352"/>
      <c r="H41" s="352"/>
      <c r="I41" s="341"/>
      <c r="J41" s="38" t="s">
        <v>170</v>
      </c>
      <c r="K41" s="318"/>
      <c r="L41" s="319"/>
      <c r="M41" s="319"/>
      <c r="N41" s="319"/>
      <c r="O41" s="319"/>
      <c r="P41" s="320"/>
      <c r="Q41" s="9"/>
      <c r="R41" s="9"/>
      <c r="S41" s="9"/>
      <c r="T41" s="9"/>
      <c r="U41" s="9"/>
      <c r="V41" s="9"/>
      <c r="W41" s="9"/>
      <c r="X41" s="9"/>
      <c r="Y41" s="9"/>
      <c r="Z41" s="10"/>
      <c r="AA41" s="9"/>
      <c r="AB41" s="9"/>
      <c r="AC41" s="9"/>
      <c r="AD41" s="9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42"/>
      <c r="AR41" s="42"/>
    </row>
    <row r="42" spans="1:44" s="63" customFormat="1" ht="30" customHeight="1" x14ac:dyDescent="0.2">
      <c r="A42" s="61"/>
      <c r="B42" s="62"/>
      <c r="C42" s="62"/>
      <c r="D42" s="340" t="s">
        <v>123</v>
      </c>
      <c r="E42" s="352"/>
      <c r="F42" s="352"/>
      <c r="G42" s="352"/>
      <c r="H42" s="352"/>
      <c r="I42" s="341"/>
      <c r="J42" s="38" t="s">
        <v>40</v>
      </c>
      <c r="K42" s="318"/>
      <c r="L42" s="319"/>
      <c r="M42" s="319"/>
      <c r="N42" s="319"/>
      <c r="O42" s="319"/>
      <c r="P42" s="320"/>
      <c r="Q42" s="16">
        <f>(Q40*Q41)/1000</f>
        <v>0</v>
      </c>
      <c r="R42" s="16">
        <f>(R40*R41)/1000</f>
        <v>0</v>
      </c>
      <c r="S42" s="16">
        <f t="shared" ref="S42:AP42" si="8">(S40*S41)/1000</f>
        <v>0</v>
      </c>
      <c r="T42" s="16">
        <f t="shared" si="8"/>
        <v>0</v>
      </c>
      <c r="U42" s="16">
        <f t="shared" si="8"/>
        <v>0</v>
      </c>
      <c r="V42" s="16">
        <f t="shared" si="8"/>
        <v>0</v>
      </c>
      <c r="W42" s="16">
        <f t="shared" si="8"/>
        <v>0</v>
      </c>
      <c r="X42" s="16">
        <f t="shared" si="8"/>
        <v>0</v>
      </c>
      <c r="Y42" s="16">
        <f t="shared" si="8"/>
        <v>0</v>
      </c>
      <c r="Z42" s="16">
        <f t="shared" si="8"/>
        <v>0</v>
      </c>
      <c r="AA42" s="16">
        <f t="shared" si="8"/>
        <v>0</v>
      </c>
      <c r="AB42" s="16">
        <f t="shared" si="8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  <c r="AN42" s="16">
        <f t="shared" si="8"/>
        <v>0</v>
      </c>
      <c r="AO42" s="16">
        <f t="shared" si="8"/>
        <v>0</v>
      </c>
      <c r="AP42" s="16">
        <f t="shared" si="8"/>
        <v>0</v>
      </c>
      <c r="AQ42" s="42"/>
      <c r="AR42" s="42"/>
    </row>
    <row r="43" spans="1:44" ht="26.25" customHeight="1" x14ac:dyDescent="0.2">
      <c r="A43" s="37" t="s">
        <v>124</v>
      </c>
      <c r="B43" s="324" t="s">
        <v>125</v>
      </c>
      <c r="C43" s="325"/>
      <c r="D43" s="325"/>
      <c r="E43" s="325"/>
      <c r="F43" s="325"/>
      <c r="G43" s="325"/>
      <c r="H43" s="325"/>
      <c r="I43" s="326"/>
      <c r="J43" s="38" t="s">
        <v>40</v>
      </c>
      <c r="K43" s="304"/>
      <c r="L43" s="305"/>
      <c r="M43" s="305"/>
      <c r="N43" s="305"/>
      <c r="O43" s="305"/>
      <c r="P43" s="306"/>
      <c r="Q43" s="15">
        <f>Q44+Q45</f>
        <v>0</v>
      </c>
      <c r="R43" s="15">
        <f t="shared" ref="R43:AP43" si="9">R44+R45</f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15">
        <f t="shared" si="9"/>
        <v>0</v>
      </c>
      <c r="X43" s="15">
        <f t="shared" si="9"/>
        <v>0</v>
      </c>
      <c r="Y43" s="15">
        <f t="shared" si="9"/>
        <v>0</v>
      </c>
      <c r="Z43" s="15">
        <f t="shared" si="9"/>
        <v>0</v>
      </c>
      <c r="AA43" s="15">
        <f t="shared" si="9"/>
        <v>0</v>
      </c>
      <c r="AB43" s="15">
        <f t="shared" si="9"/>
        <v>0</v>
      </c>
      <c r="AC43" s="15">
        <f t="shared" si="9"/>
        <v>0</v>
      </c>
      <c r="AD43" s="15">
        <f t="shared" si="9"/>
        <v>0</v>
      </c>
      <c r="AE43" s="15">
        <f t="shared" si="9"/>
        <v>0</v>
      </c>
      <c r="AF43" s="15">
        <f t="shared" si="9"/>
        <v>0</v>
      </c>
      <c r="AG43" s="15">
        <f t="shared" si="9"/>
        <v>0</v>
      </c>
      <c r="AH43" s="15">
        <f t="shared" si="9"/>
        <v>0</v>
      </c>
      <c r="AI43" s="15">
        <f t="shared" si="9"/>
        <v>0</v>
      </c>
      <c r="AJ43" s="15">
        <f t="shared" si="9"/>
        <v>0</v>
      </c>
      <c r="AK43" s="15">
        <f t="shared" si="9"/>
        <v>0</v>
      </c>
      <c r="AL43" s="15">
        <f t="shared" si="9"/>
        <v>0</v>
      </c>
      <c r="AM43" s="15">
        <f t="shared" si="9"/>
        <v>0</v>
      </c>
      <c r="AN43" s="15">
        <f t="shared" si="9"/>
        <v>0</v>
      </c>
      <c r="AO43" s="15">
        <f t="shared" si="9"/>
        <v>0</v>
      </c>
      <c r="AP43" s="15">
        <f t="shared" si="9"/>
        <v>0</v>
      </c>
      <c r="AQ43" s="42"/>
      <c r="AR43" s="42"/>
    </row>
    <row r="44" spans="1:44" ht="30" customHeight="1" x14ac:dyDescent="0.2">
      <c r="A44" s="353"/>
      <c r="B44" s="354"/>
      <c r="C44" s="355"/>
      <c r="D44" s="342" t="s">
        <v>126</v>
      </c>
      <c r="E44" s="343"/>
      <c r="F44" s="343"/>
      <c r="G44" s="343"/>
      <c r="H44" s="343"/>
      <c r="I44" s="348"/>
      <c r="J44" s="38" t="s">
        <v>40</v>
      </c>
      <c r="K44" s="304"/>
      <c r="L44" s="305"/>
      <c r="M44" s="305"/>
      <c r="N44" s="305"/>
      <c r="O44" s="305"/>
      <c r="P44" s="30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3"/>
      <c r="AQ44" s="42"/>
      <c r="AR44" s="42"/>
    </row>
    <row r="45" spans="1:44" ht="26.25" customHeight="1" x14ac:dyDescent="0.2">
      <c r="A45" s="64"/>
      <c r="B45" s="65"/>
      <c r="C45" s="65"/>
      <c r="D45" s="356" t="s">
        <v>127</v>
      </c>
      <c r="E45" s="356"/>
      <c r="F45" s="356"/>
      <c r="G45" s="356"/>
      <c r="H45" s="356"/>
      <c r="I45" s="356"/>
      <c r="J45" s="38" t="s">
        <v>40</v>
      </c>
      <c r="K45" s="304"/>
      <c r="L45" s="305"/>
      <c r="M45" s="305"/>
      <c r="N45" s="305"/>
      <c r="O45" s="305"/>
      <c r="P45" s="30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3"/>
      <c r="AQ45" s="42"/>
      <c r="AR45" s="42"/>
    </row>
    <row r="46" spans="1:44" ht="30" customHeight="1" x14ac:dyDescent="0.2">
      <c r="A46" s="37" t="s">
        <v>128</v>
      </c>
      <c r="B46" s="324" t="s">
        <v>143</v>
      </c>
      <c r="C46" s="325"/>
      <c r="D46" s="325"/>
      <c r="E46" s="325"/>
      <c r="F46" s="325"/>
      <c r="G46" s="325"/>
      <c r="H46" s="325"/>
      <c r="I46" s="326"/>
      <c r="J46" s="38" t="s">
        <v>40</v>
      </c>
      <c r="K46" s="304"/>
      <c r="L46" s="305"/>
      <c r="M46" s="305"/>
      <c r="N46" s="305"/>
      <c r="O46" s="305"/>
      <c r="P46" s="306"/>
      <c r="Q46" s="7"/>
      <c r="R46" s="7"/>
      <c r="S46" s="7"/>
      <c r="T46" s="7"/>
      <c r="U46" s="7"/>
      <c r="V46" s="7"/>
      <c r="W46" s="7"/>
      <c r="X46" s="7"/>
      <c r="Y46" s="7"/>
      <c r="Z46" s="3"/>
      <c r="AA46" s="7"/>
      <c r="AB46" s="7"/>
      <c r="AC46" s="7"/>
      <c r="AD46" s="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42"/>
      <c r="AR46" s="42"/>
    </row>
    <row r="47" spans="1:44" s="67" customFormat="1" ht="26.25" customHeight="1" x14ac:dyDescent="0.25">
      <c r="A47" s="37" t="s">
        <v>142</v>
      </c>
      <c r="B47" s="324" t="s">
        <v>141</v>
      </c>
      <c r="C47" s="325"/>
      <c r="D47" s="325"/>
      <c r="E47" s="325"/>
      <c r="F47" s="325"/>
      <c r="G47" s="325"/>
      <c r="H47" s="325"/>
      <c r="I47" s="326"/>
      <c r="J47" s="23" t="s">
        <v>296</v>
      </c>
      <c r="K47" s="24">
        <f t="shared" ref="K47:AP47" si="10">IF(AND(COUNT(K48,K31)&gt;0,J47&gt;0),J47+1,IF(COUNT(K48,K31)&gt;0,1,))</f>
        <v>0</v>
      </c>
      <c r="L47" s="24">
        <f t="shared" ref="L47:M47" si="11">IF(AND(COUNT(L48,L31)&gt;0,K47&gt;0),K47+1,IF(COUNT(L48,L31)&gt;0,1,))</f>
        <v>0</v>
      </c>
      <c r="M47" s="24">
        <f t="shared" si="11"/>
        <v>0</v>
      </c>
      <c r="N47" s="24">
        <f t="shared" ref="N47" si="12">IF(AND(COUNT(N48,N31)&gt;0,M47&gt;0),M47+1,IF(COUNT(N48,N31)&gt;0,1,))</f>
        <v>0</v>
      </c>
      <c r="O47" s="24">
        <f>IF(AND(COUNT(O48,O31)&gt;0,N47&gt;0),N47+1,IF(COUNT(O48,O31)&gt;0,1,))</f>
        <v>0</v>
      </c>
      <c r="P47" s="24">
        <f t="shared" si="10"/>
        <v>0</v>
      </c>
      <c r="Q47" s="24">
        <f t="shared" si="10"/>
        <v>1</v>
      </c>
      <c r="R47" s="24">
        <f t="shared" si="10"/>
        <v>2</v>
      </c>
      <c r="S47" s="24">
        <f t="shared" si="10"/>
        <v>3</v>
      </c>
      <c r="T47" s="24">
        <f t="shared" si="10"/>
        <v>4</v>
      </c>
      <c r="U47" s="24">
        <f t="shared" si="10"/>
        <v>5</v>
      </c>
      <c r="V47" s="24">
        <f t="shared" si="10"/>
        <v>6</v>
      </c>
      <c r="W47" s="24">
        <f t="shared" si="10"/>
        <v>7</v>
      </c>
      <c r="X47" s="24">
        <f t="shared" si="10"/>
        <v>8</v>
      </c>
      <c r="Y47" s="24">
        <f t="shared" si="10"/>
        <v>9</v>
      </c>
      <c r="Z47" s="24">
        <f t="shared" si="10"/>
        <v>10</v>
      </c>
      <c r="AA47" s="24">
        <f t="shared" si="10"/>
        <v>11</v>
      </c>
      <c r="AB47" s="24">
        <f t="shared" si="10"/>
        <v>12</v>
      </c>
      <c r="AC47" s="24">
        <f t="shared" si="10"/>
        <v>13</v>
      </c>
      <c r="AD47" s="24">
        <f t="shared" si="10"/>
        <v>14</v>
      </c>
      <c r="AE47" s="24">
        <f t="shared" si="10"/>
        <v>15</v>
      </c>
      <c r="AF47" s="24">
        <f t="shared" si="10"/>
        <v>16</v>
      </c>
      <c r="AG47" s="24">
        <f t="shared" si="10"/>
        <v>17</v>
      </c>
      <c r="AH47" s="24">
        <f t="shared" si="10"/>
        <v>18</v>
      </c>
      <c r="AI47" s="24">
        <f t="shared" si="10"/>
        <v>19</v>
      </c>
      <c r="AJ47" s="24">
        <f t="shared" si="10"/>
        <v>20</v>
      </c>
      <c r="AK47" s="24">
        <f t="shared" si="10"/>
        <v>21</v>
      </c>
      <c r="AL47" s="24">
        <f t="shared" si="10"/>
        <v>22</v>
      </c>
      <c r="AM47" s="24">
        <f t="shared" si="10"/>
        <v>23</v>
      </c>
      <c r="AN47" s="24">
        <f t="shared" si="10"/>
        <v>24</v>
      </c>
      <c r="AO47" s="24">
        <f t="shared" si="10"/>
        <v>25</v>
      </c>
      <c r="AP47" s="24">
        <f t="shared" si="10"/>
        <v>26</v>
      </c>
      <c r="AQ47" s="66"/>
      <c r="AR47" s="66"/>
    </row>
    <row r="48" spans="1:44" s="67" customFormat="1" ht="26.25" customHeight="1" x14ac:dyDescent="0.25">
      <c r="A48" s="68" t="s">
        <v>129</v>
      </c>
      <c r="B48" s="324" t="s">
        <v>130</v>
      </c>
      <c r="C48" s="325"/>
      <c r="D48" s="325"/>
      <c r="E48" s="325"/>
      <c r="F48" s="325"/>
      <c r="G48" s="325"/>
      <c r="H48" s="325"/>
      <c r="I48" s="326"/>
      <c r="J48" s="38" t="s">
        <v>40</v>
      </c>
      <c r="K48" s="7"/>
      <c r="L48" s="7"/>
      <c r="M48" s="7"/>
      <c r="N48" s="22"/>
      <c r="O48" s="22"/>
      <c r="P48" s="22"/>
      <c r="Q48" s="22"/>
      <c r="R48" s="22"/>
      <c r="S48" s="22"/>
      <c r="T48" s="11"/>
      <c r="U48" s="11"/>
      <c r="V48" s="11"/>
      <c r="W48" s="11"/>
      <c r="X48" s="11"/>
      <c r="Y48" s="11"/>
      <c r="Z48" s="10"/>
      <c r="AA48" s="11"/>
      <c r="AB48" s="11"/>
      <c r="AC48" s="11"/>
      <c r="AD48" s="11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66"/>
      <c r="AR48" s="66"/>
    </row>
    <row r="49" spans="1:44" s="63" customFormat="1" ht="26.25" customHeight="1" x14ac:dyDescent="0.2">
      <c r="A49" s="68" t="s">
        <v>131</v>
      </c>
      <c r="B49" s="324" t="s">
        <v>286</v>
      </c>
      <c r="C49" s="325"/>
      <c r="D49" s="325"/>
      <c r="E49" s="325"/>
      <c r="F49" s="325"/>
      <c r="G49" s="325"/>
      <c r="H49" s="325"/>
      <c r="I49" s="326"/>
      <c r="J49" s="38" t="s">
        <v>40</v>
      </c>
      <c r="K49" s="304"/>
      <c r="L49" s="305"/>
      <c r="M49" s="305"/>
      <c r="N49" s="305"/>
      <c r="O49" s="305"/>
      <c r="P49" s="306"/>
      <c r="Q49" s="192">
        <f>(SUM($K$48:$Q$48)-SUM($Q$45:Q45))*Q50*100%</f>
        <v>0</v>
      </c>
      <c r="R49" s="192">
        <f>(SUM($K$48:$Q$48)-SUM($Q$45:R45))*R50*100%</f>
        <v>0</v>
      </c>
      <c r="S49" s="192">
        <f>(SUM($K$48:$Q$48)-SUM($Q$45:S45))*S50*100%</f>
        <v>0</v>
      </c>
      <c r="T49" s="192">
        <f>(SUM($K$48:$Q$48)-SUM($Q$45:T45))*T50*100%</f>
        <v>0</v>
      </c>
      <c r="U49" s="192">
        <f>(SUM($K$48:$Q$48)-SUM($Q$45:U45))*U50*100%</f>
        <v>0</v>
      </c>
      <c r="V49" s="192">
        <f>(SUM($K$48:$Q$48)-SUM($Q$45:V45))*V50*100%</f>
        <v>0</v>
      </c>
      <c r="W49" s="192">
        <f>(SUM($K$48:$Q$48)-SUM($Q$45:W45))*W50*100%</f>
        <v>0</v>
      </c>
      <c r="X49" s="192">
        <f>(SUM($K$48:$Q$48)-SUM($Q$45:X45))*X50*100%</f>
        <v>0</v>
      </c>
      <c r="Y49" s="192">
        <f>(SUM($K$48:$Q$48)-SUM($Q$45:Y45))*Y50*100%</f>
        <v>0</v>
      </c>
      <c r="Z49" s="192">
        <f>(SUM($K$48:$Q$48)-SUM($Q$45:Z45))*Z50*100%</f>
        <v>0</v>
      </c>
      <c r="AA49" s="192">
        <f>(SUM($K$48:$Q$48)-SUM($Q$45:AA45))*AA50*100%</f>
        <v>0</v>
      </c>
      <c r="AB49" s="192">
        <f>(SUM($K$48:$Q$48)-SUM($Q$45:AB45))*AB50*100%</f>
        <v>0</v>
      </c>
      <c r="AC49" s="192">
        <f>(SUM($K$48:$Q$48)-SUM($Q$45:AC45))*AC50*100%</f>
        <v>0</v>
      </c>
      <c r="AD49" s="192">
        <f>(SUM($K$48:$Q$48)-SUM($Q$45:AD45))*AD50*100%</f>
        <v>0</v>
      </c>
      <c r="AE49" s="192">
        <f>(SUM($K$48:$Q$48)-SUM($Q$45:AE45))*AE50*100%</f>
        <v>0</v>
      </c>
      <c r="AF49" s="192">
        <f>(SUM($K$48:$Q$48)-SUM($Q$45:AF45))*AF50*100%</f>
        <v>0</v>
      </c>
      <c r="AG49" s="192">
        <f>(SUM($K$48:$Q$48)-SUM($Q$45:AG45))*AG50*100%</f>
        <v>0</v>
      </c>
      <c r="AH49" s="192">
        <f>(SUM($K$48:$Q$48)-SUM($Q$45:AH45))*AH50*100%</f>
        <v>0</v>
      </c>
      <c r="AI49" s="192">
        <f>(SUM($K$48:$Q$48)-SUM($Q$45:AI45))*AI50*100%</f>
        <v>0</v>
      </c>
      <c r="AJ49" s="192">
        <f>(SUM($K$48:$Q$48)-SUM($Q$45:AJ45))*AJ50*100%</f>
        <v>0</v>
      </c>
      <c r="AK49" s="192">
        <f>(SUM($K$48:$Q$48)-SUM($Q$45:AK45))*AK50*100%</f>
        <v>0</v>
      </c>
      <c r="AL49" s="192">
        <f>(SUM($K$48:$Q$48)-SUM($Q$45:AL45))*AL50*100%</f>
        <v>0</v>
      </c>
      <c r="AM49" s="192">
        <f>(SUM($K$48:$Q$48)-SUM($Q$45:AM45))*AM50*100%</f>
        <v>0</v>
      </c>
      <c r="AN49" s="192">
        <f>(SUM($K$48:$Q$48)-SUM($Q$45:AN45))*AN50*100%</f>
        <v>0</v>
      </c>
      <c r="AO49" s="192">
        <f>(SUM($K$48:$Q$48)-SUM($Q$45:AO45))*AO50*100%</f>
        <v>0</v>
      </c>
      <c r="AP49" s="15">
        <f>(SUM($K$48:$Q$48)-SUM($Q$45:AP45))*AP50*100%</f>
        <v>0</v>
      </c>
      <c r="AQ49" s="69"/>
      <c r="AR49" s="69"/>
    </row>
    <row r="50" spans="1:44" ht="30" customHeight="1" x14ac:dyDescent="0.2">
      <c r="A50" s="68" t="s">
        <v>132</v>
      </c>
      <c r="B50" s="324" t="s">
        <v>133</v>
      </c>
      <c r="C50" s="325"/>
      <c r="D50" s="325"/>
      <c r="E50" s="325"/>
      <c r="F50" s="325"/>
      <c r="G50" s="325"/>
      <c r="H50" s="325"/>
      <c r="I50" s="326"/>
      <c r="J50" s="70" t="s">
        <v>194</v>
      </c>
      <c r="K50" s="8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1"/>
      <c r="AQ50" s="42"/>
      <c r="AR50" s="42"/>
    </row>
    <row r="51" spans="1:44" ht="27" customHeight="1" x14ac:dyDescent="0.2">
      <c r="A51" s="68" t="s">
        <v>134</v>
      </c>
      <c r="B51" s="324" t="s">
        <v>135</v>
      </c>
      <c r="C51" s="325"/>
      <c r="D51" s="325"/>
      <c r="E51" s="325"/>
      <c r="F51" s="325"/>
      <c r="G51" s="325"/>
      <c r="H51" s="325"/>
      <c r="I51" s="326"/>
      <c r="J51" s="71" t="s">
        <v>296</v>
      </c>
      <c r="K51" s="12">
        <f>K50</f>
        <v>0</v>
      </c>
      <c r="L51" s="12">
        <f t="shared" ref="L51:AO51" si="13">L50</f>
        <v>0</v>
      </c>
      <c r="M51" s="12">
        <f>M50</f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2">
        <f>Q50</f>
        <v>0</v>
      </c>
      <c r="R51" s="12">
        <f t="shared" si="13"/>
        <v>0</v>
      </c>
      <c r="S51" s="12">
        <f t="shared" si="13"/>
        <v>0</v>
      </c>
      <c r="T51" s="12">
        <f t="shared" si="13"/>
        <v>0</v>
      </c>
      <c r="U51" s="12">
        <f t="shared" si="13"/>
        <v>0</v>
      </c>
      <c r="V51" s="12">
        <f t="shared" si="13"/>
        <v>0</v>
      </c>
      <c r="W51" s="12">
        <f t="shared" si="13"/>
        <v>0</v>
      </c>
      <c r="X51" s="12">
        <f t="shared" si="13"/>
        <v>0</v>
      </c>
      <c r="Y51" s="12">
        <f t="shared" si="13"/>
        <v>0</v>
      </c>
      <c r="Z51" s="12">
        <f t="shared" si="13"/>
        <v>0</v>
      </c>
      <c r="AA51" s="12">
        <f t="shared" si="13"/>
        <v>0</v>
      </c>
      <c r="AB51" s="12">
        <f t="shared" si="13"/>
        <v>0</v>
      </c>
      <c r="AC51" s="12">
        <f t="shared" si="13"/>
        <v>0</v>
      </c>
      <c r="AD51" s="12">
        <f t="shared" si="13"/>
        <v>0</v>
      </c>
      <c r="AE51" s="12">
        <f t="shared" si="13"/>
        <v>0</v>
      </c>
      <c r="AF51" s="12">
        <f t="shared" si="13"/>
        <v>0</v>
      </c>
      <c r="AG51" s="12">
        <f t="shared" si="13"/>
        <v>0</v>
      </c>
      <c r="AH51" s="12">
        <f t="shared" si="13"/>
        <v>0</v>
      </c>
      <c r="AI51" s="12">
        <f t="shared" si="13"/>
        <v>0</v>
      </c>
      <c r="AJ51" s="12">
        <f t="shared" si="13"/>
        <v>0</v>
      </c>
      <c r="AK51" s="12">
        <f t="shared" si="13"/>
        <v>0</v>
      </c>
      <c r="AL51" s="12">
        <f t="shared" si="13"/>
        <v>0</v>
      </c>
      <c r="AM51" s="12">
        <f t="shared" si="13"/>
        <v>0</v>
      </c>
      <c r="AN51" s="12">
        <f t="shared" si="13"/>
        <v>0</v>
      </c>
      <c r="AO51" s="12">
        <f t="shared" si="13"/>
        <v>0</v>
      </c>
      <c r="AP51" s="12">
        <f>AP50</f>
        <v>0</v>
      </c>
      <c r="AQ51" s="42"/>
      <c r="AR51" s="42"/>
    </row>
    <row r="52" spans="1:44" ht="25.5" customHeight="1" x14ac:dyDescent="0.2">
      <c r="A52" s="68" t="s">
        <v>136</v>
      </c>
      <c r="B52" s="324" t="s">
        <v>175</v>
      </c>
      <c r="C52" s="325"/>
      <c r="D52" s="325"/>
      <c r="E52" s="325"/>
      <c r="F52" s="325"/>
      <c r="G52" s="325"/>
      <c r="H52" s="325"/>
      <c r="I52" s="326"/>
      <c r="J52" s="71" t="s">
        <v>40</v>
      </c>
      <c r="K52" s="304"/>
      <c r="L52" s="305"/>
      <c r="M52" s="305"/>
      <c r="N52" s="305"/>
      <c r="O52" s="305"/>
      <c r="P52" s="306"/>
      <c r="Q52" s="12">
        <f>(1*(1+Q51)^-Q47)*Q31</f>
        <v>0</v>
      </c>
      <c r="R52" s="12">
        <f t="shared" ref="R52:AP52" si="14">(1*(1+R51)^-R47)*R31</f>
        <v>0</v>
      </c>
      <c r="S52" s="12">
        <f t="shared" si="14"/>
        <v>0</v>
      </c>
      <c r="T52" s="12">
        <f t="shared" si="14"/>
        <v>0</v>
      </c>
      <c r="U52" s="12">
        <f t="shared" si="14"/>
        <v>0</v>
      </c>
      <c r="V52" s="12">
        <f t="shared" si="14"/>
        <v>0</v>
      </c>
      <c r="W52" s="12">
        <f t="shared" si="14"/>
        <v>0</v>
      </c>
      <c r="X52" s="12">
        <f t="shared" si="14"/>
        <v>0</v>
      </c>
      <c r="Y52" s="12">
        <f t="shared" si="14"/>
        <v>0</v>
      </c>
      <c r="Z52" s="12">
        <f t="shared" si="14"/>
        <v>0</v>
      </c>
      <c r="AA52" s="12">
        <f t="shared" si="14"/>
        <v>0</v>
      </c>
      <c r="AB52" s="12">
        <f t="shared" si="14"/>
        <v>0</v>
      </c>
      <c r="AC52" s="12">
        <f t="shared" si="14"/>
        <v>0</v>
      </c>
      <c r="AD52" s="12">
        <f t="shared" si="14"/>
        <v>0</v>
      </c>
      <c r="AE52" s="12">
        <f t="shared" si="14"/>
        <v>0</v>
      </c>
      <c r="AF52" s="12">
        <f t="shared" si="14"/>
        <v>0</v>
      </c>
      <c r="AG52" s="12">
        <f t="shared" si="14"/>
        <v>0</v>
      </c>
      <c r="AH52" s="12">
        <f t="shared" si="14"/>
        <v>0</v>
      </c>
      <c r="AI52" s="12">
        <f t="shared" si="14"/>
        <v>0</v>
      </c>
      <c r="AJ52" s="12">
        <f t="shared" si="14"/>
        <v>0</v>
      </c>
      <c r="AK52" s="12">
        <f t="shared" si="14"/>
        <v>0</v>
      </c>
      <c r="AL52" s="12">
        <f t="shared" si="14"/>
        <v>0</v>
      </c>
      <c r="AM52" s="12">
        <f t="shared" si="14"/>
        <v>0</v>
      </c>
      <c r="AN52" s="12">
        <f t="shared" si="14"/>
        <v>0</v>
      </c>
      <c r="AO52" s="12">
        <f t="shared" si="14"/>
        <v>0</v>
      </c>
      <c r="AP52" s="12">
        <f t="shared" si="14"/>
        <v>0</v>
      </c>
      <c r="AQ52" s="42"/>
      <c r="AR52" s="42"/>
    </row>
    <row r="53" spans="1:44" ht="30" customHeight="1" x14ac:dyDescent="0.2">
      <c r="A53" s="37" t="s">
        <v>137</v>
      </c>
      <c r="B53" s="324" t="s">
        <v>144</v>
      </c>
      <c r="C53" s="325"/>
      <c r="D53" s="325"/>
      <c r="E53" s="325"/>
      <c r="F53" s="325"/>
      <c r="G53" s="325"/>
      <c r="H53" s="325"/>
      <c r="I53" s="326"/>
      <c r="J53" s="72" t="s">
        <v>40</v>
      </c>
      <c r="K53" s="12">
        <f>(1*(1+K51)^-K47)*(K36+K44+K48)*IF(L47=0,0,1)</f>
        <v>0</v>
      </c>
      <c r="L53" s="12">
        <f t="shared" ref="L53:AO53" si="15">(1*(1+L51)^-L47)*(L36+L44+L48)*IF(M47=0,0,1)</f>
        <v>0</v>
      </c>
      <c r="M53" s="12">
        <f t="shared" si="15"/>
        <v>0</v>
      </c>
      <c r="N53" s="12">
        <f>(1*(1+N51)^-N47)*(N36+N44+N48)*IF(O47=0,0,1)</f>
        <v>0</v>
      </c>
      <c r="O53" s="12">
        <f>(1*(1+O51)^-O47)*(O36+O44+O48)*IF(P47=0,0,1)</f>
        <v>0</v>
      </c>
      <c r="P53" s="12">
        <f t="shared" si="15"/>
        <v>0</v>
      </c>
      <c r="Q53" s="12">
        <f>(1*(1+Q51)^-Q47)*(Q36+Q44+Q48)*IF(R47=0,0,1)</f>
        <v>0</v>
      </c>
      <c r="R53" s="12">
        <f t="shared" si="15"/>
        <v>0</v>
      </c>
      <c r="S53" s="12">
        <f t="shared" si="15"/>
        <v>0</v>
      </c>
      <c r="T53" s="12">
        <f t="shared" si="15"/>
        <v>0</v>
      </c>
      <c r="U53" s="12">
        <f t="shared" si="15"/>
        <v>0</v>
      </c>
      <c r="V53" s="12">
        <f t="shared" si="15"/>
        <v>0</v>
      </c>
      <c r="W53" s="12">
        <f t="shared" si="15"/>
        <v>0</v>
      </c>
      <c r="X53" s="12">
        <f t="shared" si="15"/>
        <v>0</v>
      </c>
      <c r="Y53" s="12">
        <f t="shared" si="15"/>
        <v>0</v>
      </c>
      <c r="Z53" s="12">
        <f t="shared" si="15"/>
        <v>0</v>
      </c>
      <c r="AA53" s="12">
        <f t="shared" si="15"/>
        <v>0</v>
      </c>
      <c r="AB53" s="12">
        <f t="shared" si="15"/>
        <v>0</v>
      </c>
      <c r="AC53" s="12">
        <f t="shared" si="15"/>
        <v>0</v>
      </c>
      <c r="AD53" s="12">
        <f t="shared" si="15"/>
        <v>0</v>
      </c>
      <c r="AE53" s="12">
        <f t="shared" si="15"/>
        <v>0</v>
      </c>
      <c r="AF53" s="12">
        <f t="shared" si="15"/>
        <v>0</v>
      </c>
      <c r="AG53" s="12">
        <f t="shared" si="15"/>
        <v>0</v>
      </c>
      <c r="AH53" s="12">
        <f t="shared" si="15"/>
        <v>0</v>
      </c>
      <c r="AI53" s="12">
        <f t="shared" si="15"/>
        <v>0</v>
      </c>
      <c r="AJ53" s="12">
        <f t="shared" si="15"/>
        <v>0</v>
      </c>
      <c r="AK53" s="12">
        <f t="shared" si="15"/>
        <v>0</v>
      </c>
      <c r="AL53" s="12">
        <f t="shared" si="15"/>
        <v>0</v>
      </c>
      <c r="AM53" s="12">
        <f t="shared" si="15"/>
        <v>0</v>
      </c>
      <c r="AN53" s="12">
        <f t="shared" si="15"/>
        <v>0</v>
      </c>
      <c r="AO53" s="12">
        <f t="shared" si="15"/>
        <v>0</v>
      </c>
      <c r="AP53" s="13">
        <f>(1*(1+AP51)^-AP47)*(AP36+AP44+AP48)</f>
        <v>0</v>
      </c>
      <c r="AQ53" s="42"/>
      <c r="AR53" s="42"/>
    </row>
    <row r="54" spans="1:44" ht="30" customHeight="1" x14ac:dyDescent="0.2">
      <c r="A54" s="37" t="s">
        <v>140</v>
      </c>
      <c r="B54" s="324" t="s">
        <v>174</v>
      </c>
      <c r="C54" s="325"/>
      <c r="D54" s="325"/>
      <c r="E54" s="325"/>
      <c r="F54" s="325"/>
      <c r="G54" s="325"/>
      <c r="H54" s="325"/>
      <c r="I54" s="326"/>
      <c r="J54" s="72" t="s">
        <v>145</v>
      </c>
      <c r="K54" s="304"/>
      <c r="L54" s="305"/>
      <c r="M54" s="305"/>
      <c r="N54" s="305"/>
      <c r="O54" s="305"/>
      <c r="P54" s="306"/>
      <c r="Q54" s="12">
        <f t="shared" ref="Q54:AE54" si="16">Q17</f>
        <v>0</v>
      </c>
      <c r="R54" s="12">
        <f t="shared" si="16"/>
        <v>0</v>
      </c>
      <c r="S54" s="12">
        <f t="shared" si="16"/>
        <v>0</v>
      </c>
      <c r="T54" s="12">
        <f t="shared" si="16"/>
        <v>0</v>
      </c>
      <c r="U54" s="12">
        <f t="shared" si="16"/>
        <v>0</v>
      </c>
      <c r="V54" s="12">
        <f t="shared" si="16"/>
        <v>0</v>
      </c>
      <c r="W54" s="12">
        <f t="shared" si="16"/>
        <v>0</v>
      </c>
      <c r="X54" s="12">
        <f t="shared" si="16"/>
        <v>0</v>
      </c>
      <c r="Y54" s="12">
        <f t="shared" si="16"/>
        <v>0</v>
      </c>
      <c r="Z54" s="12">
        <f t="shared" si="16"/>
        <v>0</v>
      </c>
      <c r="AA54" s="12">
        <f t="shared" si="16"/>
        <v>0</v>
      </c>
      <c r="AB54" s="12">
        <f t="shared" si="16"/>
        <v>0</v>
      </c>
      <c r="AC54" s="12">
        <f t="shared" si="16"/>
        <v>0</v>
      </c>
      <c r="AD54" s="12">
        <f t="shared" si="16"/>
        <v>0</v>
      </c>
      <c r="AE54" s="12">
        <f t="shared" si="16"/>
        <v>0</v>
      </c>
      <c r="AF54" s="14">
        <f>IF(AP17&gt;0,AP17,AO17)</f>
        <v>0</v>
      </c>
      <c r="AG54" s="14"/>
      <c r="AH54" s="73"/>
      <c r="AI54" s="73"/>
      <c r="AJ54" s="73"/>
      <c r="AK54" s="73"/>
      <c r="AL54" s="73"/>
      <c r="AM54" s="73"/>
      <c r="AN54" s="73"/>
      <c r="AO54" s="73"/>
      <c r="AP54" s="74"/>
      <c r="AQ54" s="42"/>
      <c r="AR54" s="42"/>
    </row>
    <row r="56" spans="1:44" s="76" customFormat="1" ht="75" customHeight="1" x14ac:dyDescent="0.2">
      <c r="A56" s="357" t="s">
        <v>153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</row>
    <row r="57" spans="1:44" s="76" customFormat="1" ht="41.25" customHeight="1" x14ac:dyDescent="0.2">
      <c r="A57" s="357" t="s">
        <v>147</v>
      </c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</row>
    <row r="58" spans="1:44" s="76" customFormat="1" ht="18.75" customHeight="1" x14ac:dyDescent="0.2">
      <c r="A58" s="360" t="s">
        <v>148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77"/>
      <c r="Q58" s="77"/>
      <c r="R58" s="77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44" s="76" customFormat="1" ht="47.25" customHeight="1" x14ac:dyDescent="0.2">
      <c r="A59" s="361" t="s">
        <v>149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79"/>
      <c r="Q59" s="79"/>
      <c r="R59" s="79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</row>
    <row r="60" spans="1:44" s="76" customFormat="1" ht="18.75" customHeight="1" x14ac:dyDescent="0.2">
      <c r="A60" s="361" t="s">
        <v>287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79"/>
      <c r="Q60" s="79"/>
      <c r="R60" s="79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</row>
    <row r="61" spans="1:44" s="84" customFormat="1" ht="18.75" customHeight="1" x14ac:dyDescent="0.2">
      <c r="A61" s="358" t="s">
        <v>150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79"/>
      <c r="Q61" s="79"/>
      <c r="R61" s="79"/>
      <c r="S61" s="82"/>
      <c r="T61" s="82"/>
      <c r="U61" s="82"/>
      <c r="V61" s="82"/>
      <c r="W61" s="82"/>
      <c r="X61" s="82"/>
      <c r="Y61" s="82"/>
      <c r="Z61" s="83"/>
      <c r="AA61" s="82"/>
      <c r="AB61" s="82"/>
      <c r="AC61" s="82"/>
      <c r="AD61" s="82"/>
      <c r="AE61" s="83"/>
      <c r="AF61" s="83"/>
    </row>
    <row r="62" spans="1:44" s="84" customFormat="1" ht="18.75" customHeight="1" x14ac:dyDescent="0.2">
      <c r="A62" s="358" t="s">
        <v>151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79"/>
      <c r="Q62" s="79"/>
      <c r="R62" s="79"/>
      <c r="S62" s="82"/>
      <c r="T62" s="82"/>
      <c r="U62" s="82"/>
      <c r="V62" s="82"/>
      <c r="W62" s="82"/>
      <c r="X62" s="82"/>
      <c r="Y62" s="82"/>
      <c r="Z62" s="83"/>
      <c r="AA62" s="82"/>
      <c r="AB62" s="82"/>
      <c r="AC62" s="82"/>
      <c r="AD62" s="82"/>
      <c r="AE62" s="83"/>
      <c r="AF62" s="83"/>
    </row>
    <row r="63" spans="1:44" ht="30" customHeight="1" x14ac:dyDescent="0.25">
      <c r="A63" s="359" t="s">
        <v>152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85"/>
      <c r="Q63" s="85"/>
      <c r="R63" s="85"/>
    </row>
    <row r="64" spans="1:44" ht="15" x14ac:dyDescent="0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5"/>
      <c r="Q64" s="85"/>
      <c r="R64" s="85"/>
    </row>
    <row r="65" spans="1:18" ht="15" x14ac:dyDescent="0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5"/>
      <c r="Q65" s="85"/>
      <c r="R65" s="85"/>
    </row>
    <row r="66" spans="1:18" ht="15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5"/>
      <c r="Q66" s="85"/>
      <c r="R66" s="85"/>
    </row>
    <row r="67" spans="1:18" ht="15" x14ac:dyDescent="0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5"/>
      <c r="Q67" s="85"/>
      <c r="R67" s="85"/>
    </row>
    <row r="68" spans="1:18" ht="15" x14ac:dyDescent="0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5"/>
      <c r="Q68" s="85"/>
      <c r="R68" s="85"/>
    </row>
    <row r="69" spans="1:18" ht="15" x14ac:dyDescent="0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5"/>
      <c r="Q69" s="85"/>
      <c r="R69" s="85"/>
    </row>
    <row r="78" spans="1:18" x14ac:dyDescent="0.2">
      <c r="A78" s="87"/>
    </row>
    <row r="80" spans="1:18" ht="15" x14ac:dyDescent="0.25">
      <c r="A80" s="20"/>
    </row>
    <row r="81" spans="1:1" ht="15" x14ac:dyDescent="0.25">
      <c r="A81" s="20"/>
    </row>
    <row r="82" spans="1:1" ht="15" x14ac:dyDescent="0.25">
      <c r="A82" s="20"/>
    </row>
    <row r="83" spans="1:1" ht="15" x14ac:dyDescent="0.25">
      <c r="A83" s="20"/>
    </row>
    <row r="84" spans="1:1" x14ac:dyDescent="0.2">
      <c r="A84" s="89"/>
    </row>
  </sheetData>
  <sheetProtection algorithmName="SHA-512" hashValue="Qa3E6jeHEjOmBqnwnAtz7X2QtuEb1W9c2TTCCUAwK9/mOkEULb0WNHl+GkH32epTanAbAy4k5D6o8IupAOrSbQ==" saltValue="dV5HyWTgzpNdnS9uU+bgMA==" spinCount="100000" sheet="1" objects="1" scenarios="1"/>
  <mergeCells count="97">
    <mergeCell ref="A62:O62"/>
    <mergeCell ref="A63:O63"/>
    <mergeCell ref="A57:O57"/>
    <mergeCell ref="A58:O58"/>
    <mergeCell ref="A59:O59"/>
    <mergeCell ref="A60:O60"/>
    <mergeCell ref="A61:O61"/>
    <mergeCell ref="B52:I52"/>
    <mergeCell ref="B53:I53"/>
    <mergeCell ref="B54:I54"/>
    <mergeCell ref="A56:O56"/>
    <mergeCell ref="K52:P52"/>
    <mergeCell ref="K54:P54"/>
    <mergeCell ref="B51:I51"/>
    <mergeCell ref="B47:I47"/>
    <mergeCell ref="D40:I40"/>
    <mergeCell ref="D41:I41"/>
    <mergeCell ref="D42:I42"/>
    <mergeCell ref="B43:I43"/>
    <mergeCell ref="A44:C44"/>
    <mergeCell ref="D44:I44"/>
    <mergeCell ref="D45:I45"/>
    <mergeCell ref="B46:I46"/>
    <mergeCell ref="B48:I48"/>
    <mergeCell ref="B49:I49"/>
    <mergeCell ref="B50:I50"/>
    <mergeCell ref="B35:I35"/>
    <mergeCell ref="B36:I36"/>
    <mergeCell ref="D37:I37"/>
    <mergeCell ref="D38:I38"/>
    <mergeCell ref="A39:C39"/>
    <mergeCell ref="D39:I39"/>
    <mergeCell ref="A30:J30"/>
    <mergeCell ref="B31:I31"/>
    <mergeCell ref="B32:I32"/>
    <mergeCell ref="B33:I33"/>
    <mergeCell ref="B34:I34"/>
    <mergeCell ref="K20:P20"/>
    <mergeCell ref="K21:P21"/>
    <mergeCell ref="K22:P22"/>
    <mergeCell ref="K23:P23"/>
    <mergeCell ref="A25:O25"/>
    <mergeCell ref="A22:B22"/>
    <mergeCell ref="C22:I22"/>
    <mergeCell ref="C23:I23"/>
    <mergeCell ref="A16:B16"/>
    <mergeCell ref="C16:I16"/>
    <mergeCell ref="A28:J28"/>
    <mergeCell ref="A29:J29"/>
    <mergeCell ref="A18:B18"/>
    <mergeCell ref="C18:I18"/>
    <mergeCell ref="A20:B20"/>
    <mergeCell ref="C20:I20"/>
    <mergeCell ref="A21:B21"/>
    <mergeCell ref="C21:I21"/>
    <mergeCell ref="A12:J12"/>
    <mergeCell ref="B13:I13"/>
    <mergeCell ref="B14:I14"/>
    <mergeCell ref="B15:I15"/>
    <mergeCell ref="A11:J11"/>
    <mergeCell ref="A4:D4"/>
    <mergeCell ref="E3:O3"/>
    <mergeCell ref="E4:O4"/>
    <mergeCell ref="A10:J10"/>
    <mergeCell ref="A6:C6"/>
    <mergeCell ref="A7:C7"/>
    <mergeCell ref="E8:O8"/>
    <mergeCell ref="E5:O5"/>
    <mergeCell ref="E6:O6"/>
    <mergeCell ref="E7:O7"/>
    <mergeCell ref="A8:D8"/>
    <mergeCell ref="K49:P49"/>
    <mergeCell ref="K46:P46"/>
    <mergeCell ref="K45:P45"/>
    <mergeCell ref="K44:P44"/>
    <mergeCell ref="K43:P43"/>
    <mergeCell ref="K42:P42"/>
    <mergeCell ref="K41:P41"/>
    <mergeCell ref="K40:P40"/>
    <mergeCell ref="K39:P39"/>
    <mergeCell ref="K38:P38"/>
    <mergeCell ref="K32:P32"/>
    <mergeCell ref="K31:P31"/>
    <mergeCell ref="A26:O26"/>
    <mergeCell ref="A2:O2"/>
    <mergeCell ref="K37:P37"/>
    <mergeCell ref="K36:P36"/>
    <mergeCell ref="K35:P35"/>
    <mergeCell ref="K34:P34"/>
    <mergeCell ref="K33:P33"/>
    <mergeCell ref="K15:AP15"/>
    <mergeCell ref="K13:P13"/>
    <mergeCell ref="K14:P14"/>
    <mergeCell ref="K16:P16"/>
    <mergeCell ref="K18:P18"/>
    <mergeCell ref="A5:C5"/>
    <mergeCell ref="A3:D3"/>
  </mergeCells>
  <pageMargins left="0.23622047244094491" right="0.23622047244094491" top="0.11811023622047245" bottom="0.11811023622047245" header="0.11811023622047245" footer="0.11811023622047245"/>
  <pageSetup paperSize="9" scale="5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D37"/>
  <sheetViews>
    <sheetView showGridLines="0" view="pageBreakPreview" zoomScale="60" zoomScaleNormal="100" workbookViewId="0">
      <selection activeCell="E6" sqref="E6"/>
    </sheetView>
  </sheetViews>
  <sheetFormatPr defaultRowHeight="14.25" x14ac:dyDescent="0.2"/>
  <cols>
    <col min="1" max="1" width="13.7109375" style="160" customWidth="1"/>
    <col min="2" max="2" width="15.140625" style="160" customWidth="1"/>
    <col min="3" max="3" width="26" style="160" customWidth="1"/>
    <col min="4" max="4" width="9.140625" style="160"/>
    <col min="5" max="29" width="13.7109375" style="160" customWidth="1"/>
    <col min="30" max="30" width="12" style="160" customWidth="1"/>
    <col min="31" max="16384" width="9.140625" style="160"/>
  </cols>
  <sheetData>
    <row r="1" spans="1:30" s="163" customFormat="1" x14ac:dyDescent="0.2">
      <c r="A1" s="365" t="s">
        <v>0</v>
      </c>
      <c r="B1" s="365"/>
      <c r="C1" s="366"/>
      <c r="D1" s="161" t="s">
        <v>156</v>
      </c>
      <c r="E1" s="162" t="e">
        <f>E3*1000/E2</f>
        <v>#DIV/0!</v>
      </c>
      <c r="F1" s="162" t="e">
        <f>F3*1000/F2</f>
        <v>#DIV/0!</v>
      </c>
      <c r="G1" s="162" t="e">
        <f t="shared" ref="G1:M1" si="0">G3*1000/G2</f>
        <v>#DIV/0!</v>
      </c>
      <c r="H1" s="162" t="e">
        <f t="shared" si="0"/>
        <v>#DIV/0!</v>
      </c>
      <c r="I1" s="162" t="e">
        <f t="shared" si="0"/>
        <v>#DIV/0!</v>
      </c>
      <c r="J1" s="162" t="e">
        <f t="shared" si="0"/>
        <v>#DIV/0!</v>
      </c>
      <c r="K1" s="162" t="e">
        <f t="shared" si="0"/>
        <v>#DIV/0!</v>
      </c>
      <c r="L1" s="162" t="e">
        <f t="shared" si="0"/>
        <v>#DIV/0!</v>
      </c>
      <c r="M1" s="162" t="e">
        <f t="shared" si="0"/>
        <v>#DIV/0!</v>
      </c>
      <c r="N1" s="162" t="e">
        <f>N3*1000/N2</f>
        <v>#DIV/0!</v>
      </c>
      <c r="O1" s="162" t="e">
        <f t="shared" ref="O1:AD1" si="1">O3*1000/O2</f>
        <v>#DIV/0!</v>
      </c>
      <c r="P1" s="162" t="e">
        <f t="shared" si="1"/>
        <v>#DIV/0!</v>
      </c>
      <c r="Q1" s="162" t="e">
        <f t="shared" si="1"/>
        <v>#DIV/0!</v>
      </c>
      <c r="R1" s="162" t="e">
        <f t="shared" si="1"/>
        <v>#DIV/0!</v>
      </c>
      <c r="S1" s="162" t="e">
        <f t="shared" si="1"/>
        <v>#DIV/0!</v>
      </c>
      <c r="T1" s="162" t="e">
        <f t="shared" si="1"/>
        <v>#DIV/0!</v>
      </c>
      <c r="U1" s="162" t="e">
        <f t="shared" si="1"/>
        <v>#DIV/0!</v>
      </c>
      <c r="V1" s="162" t="e">
        <f t="shared" si="1"/>
        <v>#DIV/0!</v>
      </c>
      <c r="W1" s="162" t="e">
        <f t="shared" si="1"/>
        <v>#DIV/0!</v>
      </c>
      <c r="X1" s="162" t="e">
        <f t="shared" si="1"/>
        <v>#DIV/0!</v>
      </c>
      <c r="Y1" s="162" t="e">
        <f t="shared" si="1"/>
        <v>#DIV/0!</v>
      </c>
      <c r="Z1" s="162" t="e">
        <f t="shared" si="1"/>
        <v>#DIV/0!</v>
      </c>
      <c r="AA1" s="162" t="e">
        <f t="shared" si="1"/>
        <v>#DIV/0!</v>
      </c>
      <c r="AB1" s="162" t="e">
        <f t="shared" si="1"/>
        <v>#DIV/0!</v>
      </c>
      <c r="AC1" s="162" t="e">
        <f t="shared" si="1"/>
        <v>#DIV/0!</v>
      </c>
      <c r="AD1" s="162" t="e">
        <f t="shared" si="1"/>
        <v>#DIV/0!</v>
      </c>
    </row>
    <row r="2" spans="1:30" s="163" customFormat="1" x14ac:dyDescent="0.2">
      <c r="A2" s="371" t="s">
        <v>160</v>
      </c>
      <c r="B2" s="371"/>
      <c r="C2" s="371"/>
      <c r="D2" s="161" t="s">
        <v>157</v>
      </c>
      <c r="E2" s="164">
        <f t="shared" ref="E2:AD2" si="2">(E6+E9+E12+E15+E18+E21+E24+E27+E30+E33)</f>
        <v>0</v>
      </c>
      <c r="F2" s="164">
        <f t="shared" si="2"/>
        <v>0</v>
      </c>
      <c r="G2" s="164">
        <f t="shared" si="2"/>
        <v>0</v>
      </c>
      <c r="H2" s="164">
        <f t="shared" si="2"/>
        <v>0</v>
      </c>
      <c r="I2" s="164">
        <f t="shared" si="2"/>
        <v>0</v>
      </c>
      <c r="J2" s="164">
        <f t="shared" si="2"/>
        <v>0</v>
      </c>
      <c r="K2" s="164">
        <f t="shared" si="2"/>
        <v>0</v>
      </c>
      <c r="L2" s="164">
        <f t="shared" si="2"/>
        <v>0</v>
      </c>
      <c r="M2" s="164">
        <f t="shared" si="2"/>
        <v>0</v>
      </c>
      <c r="N2" s="164">
        <f t="shared" si="2"/>
        <v>0</v>
      </c>
      <c r="O2" s="164">
        <f t="shared" si="2"/>
        <v>0</v>
      </c>
      <c r="P2" s="164">
        <f t="shared" si="2"/>
        <v>0</v>
      </c>
      <c r="Q2" s="164">
        <f t="shared" si="2"/>
        <v>0</v>
      </c>
      <c r="R2" s="164">
        <f t="shared" si="2"/>
        <v>0</v>
      </c>
      <c r="S2" s="164">
        <f t="shared" si="2"/>
        <v>0</v>
      </c>
      <c r="T2" s="164">
        <f t="shared" si="2"/>
        <v>0</v>
      </c>
      <c r="U2" s="164">
        <f t="shared" si="2"/>
        <v>0</v>
      </c>
      <c r="V2" s="164">
        <f t="shared" si="2"/>
        <v>0</v>
      </c>
      <c r="W2" s="164">
        <f t="shared" si="2"/>
        <v>0</v>
      </c>
      <c r="X2" s="164">
        <f t="shared" si="2"/>
        <v>0</v>
      </c>
      <c r="Y2" s="164">
        <f t="shared" si="2"/>
        <v>0</v>
      </c>
      <c r="Z2" s="164">
        <f t="shared" si="2"/>
        <v>0</v>
      </c>
      <c r="AA2" s="164">
        <f t="shared" si="2"/>
        <v>0</v>
      </c>
      <c r="AB2" s="164">
        <f t="shared" si="2"/>
        <v>0</v>
      </c>
      <c r="AC2" s="164">
        <f t="shared" si="2"/>
        <v>0</v>
      </c>
      <c r="AD2" s="164">
        <f t="shared" si="2"/>
        <v>0</v>
      </c>
    </row>
    <row r="3" spans="1:30" s="166" customFormat="1" x14ac:dyDescent="0.2">
      <c r="A3" s="370" t="s">
        <v>159</v>
      </c>
      <c r="B3" s="370"/>
      <c r="C3" s="370"/>
      <c r="D3" s="161" t="s">
        <v>40</v>
      </c>
      <c r="E3" s="165">
        <f t="shared" ref="E3:AD3" si="3">(E8+E11+E14+E17+E20+E23+E26+E29+E32+E35)/1000</f>
        <v>0</v>
      </c>
      <c r="F3" s="165">
        <f t="shared" si="3"/>
        <v>0</v>
      </c>
      <c r="G3" s="165">
        <f t="shared" si="3"/>
        <v>0</v>
      </c>
      <c r="H3" s="165">
        <f t="shared" si="3"/>
        <v>0</v>
      </c>
      <c r="I3" s="165">
        <f t="shared" si="3"/>
        <v>0</v>
      </c>
      <c r="J3" s="165">
        <f t="shared" si="3"/>
        <v>0</v>
      </c>
      <c r="K3" s="165">
        <f t="shared" si="3"/>
        <v>0</v>
      </c>
      <c r="L3" s="165">
        <f t="shared" si="3"/>
        <v>0</v>
      </c>
      <c r="M3" s="165">
        <f t="shared" si="3"/>
        <v>0</v>
      </c>
      <c r="N3" s="165">
        <f t="shared" si="3"/>
        <v>0</v>
      </c>
      <c r="O3" s="165">
        <f t="shared" si="3"/>
        <v>0</v>
      </c>
      <c r="P3" s="165">
        <f t="shared" si="3"/>
        <v>0</v>
      </c>
      <c r="Q3" s="165">
        <f t="shared" si="3"/>
        <v>0</v>
      </c>
      <c r="R3" s="165">
        <f t="shared" si="3"/>
        <v>0</v>
      </c>
      <c r="S3" s="165">
        <f t="shared" si="3"/>
        <v>0</v>
      </c>
      <c r="T3" s="165">
        <f t="shared" si="3"/>
        <v>0</v>
      </c>
      <c r="U3" s="165">
        <f t="shared" si="3"/>
        <v>0</v>
      </c>
      <c r="V3" s="165">
        <f t="shared" si="3"/>
        <v>0</v>
      </c>
      <c r="W3" s="165">
        <f t="shared" si="3"/>
        <v>0</v>
      </c>
      <c r="X3" s="165">
        <f t="shared" si="3"/>
        <v>0</v>
      </c>
      <c r="Y3" s="165">
        <f t="shared" si="3"/>
        <v>0</v>
      </c>
      <c r="Z3" s="165">
        <f t="shared" si="3"/>
        <v>0</v>
      </c>
      <c r="AA3" s="165">
        <f t="shared" si="3"/>
        <v>0</v>
      </c>
      <c r="AB3" s="165">
        <f t="shared" si="3"/>
        <v>0</v>
      </c>
      <c r="AC3" s="165">
        <f t="shared" si="3"/>
        <v>0</v>
      </c>
      <c r="AD3" s="165">
        <f t="shared" si="3"/>
        <v>0</v>
      </c>
    </row>
    <row r="5" spans="1:30" s="167" customFormat="1" ht="15" thickBot="1" x14ac:dyDescent="0.25">
      <c r="D5" s="160" t="s">
        <v>29</v>
      </c>
      <c r="E5" s="1" t="s">
        <v>3</v>
      </c>
      <c r="F5" s="1" t="s">
        <v>4</v>
      </c>
      <c r="G5" s="1" t="s">
        <v>28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1" t="s">
        <v>25</v>
      </c>
      <c r="AC5" s="21" t="s">
        <v>26</v>
      </c>
      <c r="AD5" s="21" t="s">
        <v>27</v>
      </c>
    </row>
    <row r="6" spans="1:30" s="168" customFormat="1" ht="26.25" customHeight="1" x14ac:dyDescent="0.25">
      <c r="B6" s="367" t="s">
        <v>30</v>
      </c>
      <c r="C6" s="169" t="s">
        <v>2</v>
      </c>
      <c r="D6" s="170" t="s">
        <v>157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2"/>
    </row>
    <row r="7" spans="1:30" s="168" customFormat="1" x14ac:dyDescent="0.25">
      <c r="B7" s="368"/>
      <c r="C7" s="173" t="s">
        <v>0</v>
      </c>
      <c r="D7" s="174" t="s">
        <v>156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6"/>
    </row>
    <row r="8" spans="1:30" s="177" customFormat="1" ht="13.5" thickBot="1" x14ac:dyDescent="0.3">
      <c r="B8" s="369"/>
      <c r="C8" s="178" t="s">
        <v>1</v>
      </c>
      <c r="D8" s="179" t="s">
        <v>158</v>
      </c>
      <c r="E8" s="180">
        <f>E6*E7</f>
        <v>0</v>
      </c>
      <c r="F8" s="180">
        <f t="shared" ref="F8:AD8" si="4">F6*F7</f>
        <v>0</v>
      </c>
      <c r="G8" s="180">
        <f t="shared" si="4"/>
        <v>0</v>
      </c>
      <c r="H8" s="180">
        <f t="shared" si="4"/>
        <v>0</v>
      </c>
      <c r="I8" s="180">
        <f t="shared" si="4"/>
        <v>0</v>
      </c>
      <c r="J8" s="180">
        <f t="shared" si="4"/>
        <v>0</v>
      </c>
      <c r="K8" s="180">
        <f t="shared" si="4"/>
        <v>0</v>
      </c>
      <c r="L8" s="180">
        <f t="shared" si="4"/>
        <v>0</v>
      </c>
      <c r="M8" s="180">
        <f t="shared" si="4"/>
        <v>0</v>
      </c>
      <c r="N8" s="180">
        <f t="shared" si="4"/>
        <v>0</v>
      </c>
      <c r="O8" s="180">
        <f t="shared" si="4"/>
        <v>0</v>
      </c>
      <c r="P8" s="180">
        <f t="shared" si="4"/>
        <v>0</v>
      </c>
      <c r="Q8" s="180">
        <f t="shared" si="4"/>
        <v>0</v>
      </c>
      <c r="R8" s="180">
        <f t="shared" si="4"/>
        <v>0</v>
      </c>
      <c r="S8" s="180">
        <f t="shared" si="4"/>
        <v>0</v>
      </c>
      <c r="T8" s="180">
        <f t="shared" si="4"/>
        <v>0</v>
      </c>
      <c r="U8" s="180">
        <f t="shared" si="4"/>
        <v>0</v>
      </c>
      <c r="V8" s="180">
        <f t="shared" si="4"/>
        <v>0</v>
      </c>
      <c r="W8" s="180">
        <f t="shared" si="4"/>
        <v>0</v>
      </c>
      <c r="X8" s="180">
        <f t="shared" si="4"/>
        <v>0</v>
      </c>
      <c r="Y8" s="180">
        <f t="shared" si="4"/>
        <v>0</v>
      </c>
      <c r="Z8" s="180">
        <f t="shared" si="4"/>
        <v>0</v>
      </c>
      <c r="AA8" s="180">
        <f t="shared" si="4"/>
        <v>0</v>
      </c>
      <c r="AB8" s="180">
        <f t="shared" si="4"/>
        <v>0</v>
      </c>
      <c r="AC8" s="180">
        <f t="shared" si="4"/>
        <v>0</v>
      </c>
      <c r="AD8" s="181">
        <f t="shared" si="4"/>
        <v>0</v>
      </c>
    </row>
    <row r="9" spans="1:30" s="168" customFormat="1" ht="26.25" customHeight="1" x14ac:dyDescent="0.25">
      <c r="B9" s="367" t="s">
        <v>31</v>
      </c>
      <c r="C9" s="169" t="s">
        <v>2</v>
      </c>
      <c r="D9" s="170" t="s">
        <v>157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2"/>
    </row>
    <row r="10" spans="1:30" s="168" customFormat="1" x14ac:dyDescent="0.25">
      <c r="B10" s="368"/>
      <c r="C10" s="173" t="s">
        <v>0</v>
      </c>
      <c r="D10" s="174" t="s">
        <v>156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6"/>
    </row>
    <row r="11" spans="1:30" s="177" customFormat="1" ht="13.5" thickBot="1" x14ac:dyDescent="0.3">
      <c r="B11" s="369"/>
      <c r="C11" s="182" t="s">
        <v>1</v>
      </c>
      <c r="D11" s="179" t="s">
        <v>158</v>
      </c>
      <c r="E11" s="180">
        <f>E9*E10</f>
        <v>0</v>
      </c>
      <c r="F11" s="180">
        <f t="shared" ref="F11" si="5">F9*F10</f>
        <v>0</v>
      </c>
      <c r="G11" s="180">
        <f t="shared" ref="G11" si="6">G9*G10</f>
        <v>0</v>
      </c>
      <c r="H11" s="180">
        <f t="shared" ref="H11" si="7">H9*H10</f>
        <v>0</v>
      </c>
      <c r="I11" s="180">
        <f t="shared" ref="I11" si="8">I9*I10</f>
        <v>0</v>
      </c>
      <c r="J11" s="180">
        <f t="shared" ref="J11" si="9">J9*J10</f>
        <v>0</v>
      </c>
      <c r="K11" s="180">
        <f t="shared" ref="K11" si="10">K9*K10</f>
        <v>0</v>
      </c>
      <c r="L11" s="180">
        <f t="shared" ref="L11" si="11">L9*L10</f>
        <v>0</v>
      </c>
      <c r="M11" s="180">
        <f t="shared" ref="M11" si="12">M9*M10</f>
        <v>0</v>
      </c>
      <c r="N11" s="180">
        <f t="shared" ref="N11" si="13">N9*N10</f>
        <v>0</v>
      </c>
      <c r="O11" s="180">
        <f t="shared" ref="O11" si="14">O9*O10</f>
        <v>0</v>
      </c>
      <c r="P11" s="180">
        <f t="shared" ref="P11" si="15">P9*P10</f>
        <v>0</v>
      </c>
      <c r="Q11" s="180">
        <f t="shared" ref="Q11" si="16">Q9*Q10</f>
        <v>0</v>
      </c>
      <c r="R11" s="180">
        <f t="shared" ref="R11" si="17">R9*R10</f>
        <v>0</v>
      </c>
      <c r="S11" s="180">
        <f t="shared" ref="S11" si="18">S9*S10</f>
        <v>0</v>
      </c>
      <c r="T11" s="180">
        <f t="shared" ref="T11" si="19">T9*T10</f>
        <v>0</v>
      </c>
      <c r="U11" s="180">
        <f t="shared" ref="U11" si="20">U9*U10</f>
        <v>0</v>
      </c>
      <c r="V11" s="180">
        <f t="shared" ref="V11" si="21">V9*V10</f>
        <v>0</v>
      </c>
      <c r="W11" s="180">
        <f t="shared" ref="W11" si="22">W9*W10</f>
        <v>0</v>
      </c>
      <c r="X11" s="180">
        <f t="shared" ref="X11" si="23">X9*X10</f>
        <v>0</v>
      </c>
      <c r="Y11" s="180">
        <f t="shared" ref="Y11" si="24">Y9*Y10</f>
        <v>0</v>
      </c>
      <c r="Z11" s="180">
        <f t="shared" ref="Z11" si="25">Z9*Z10</f>
        <v>0</v>
      </c>
      <c r="AA11" s="180">
        <f t="shared" ref="AA11" si="26">AA9*AA10</f>
        <v>0</v>
      </c>
      <c r="AB11" s="180">
        <f t="shared" ref="AB11" si="27">AB9*AB10</f>
        <v>0</v>
      </c>
      <c r="AC11" s="180">
        <f t="shared" ref="AC11" si="28">AC9*AC10</f>
        <v>0</v>
      </c>
      <c r="AD11" s="181">
        <f t="shared" ref="AD11" si="29">AD9*AD10</f>
        <v>0</v>
      </c>
    </row>
    <row r="12" spans="1:30" s="168" customFormat="1" ht="26.25" customHeight="1" x14ac:dyDescent="0.25">
      <c r="B12" s="367" t="s">
        <v>32</v>
      </c>
      <c r="C12" s="169" t="s">
        <v>2</v>
      </c>
      <c r="D12" s="170" t="s">
        <v>157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2"/>
    </row>
    <row r="13" spans="1:30" s="168" customFormat="1" x14ac:dyDescent="0.25">
      <c r="B13" s="368"/>
      <c r="C13" s="173" t="s">
        <v>0</v>
      </c>
      <c r="D13" s="174" t="s">
        <v>156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6"/>
    </row>
    <row r="14" spans="1:30" s="177" customFormat="1" ht="13.5" thickBot="1" x14ac:dyDescent="0.3">
      <c r="B14" s="369"/>
      <c r="C14" s="182" t="s">
        <v>1</v>
      </c>
      <c r="D14" s="179" t="s">
        <v>158</v>
      </c>
      <c r="E14" s="180">
        <f>E12*E13</f>
        <v>0</v>
      </c>
      <c r="F14" s="180">
        <f t="shared" ref="F14" si="30">F12*F13</f>
        <v>0</v>
      </c>
      <c r="G14" s="180">
        <f t="shared" ref="G14" si="31">G12*G13</f>
        <v>0</v>
      </c>
      <c r="H14" s="180">
        <f t="shared" ref="H14" si="32">H12*H13</f>
        <v>0</v>
      </c>
      <c r="I14" s="180">
        <f t="shared" ref="I14" si="33">I12*I13</f>
        <v>0</v>
      </c>
      <c r="J14" s="180">
        <f t="shared" ref="J14" si="34">J12*J13</f>
        <v>0</v>
      </c>
      <c r="K14" s="180">
        <f t="shared" ref="K14" si="35">K12*K13</f>
        <v>0</v>
      </c>
      <c r="L14" s="180">
        <f t="shared" ref="L14" si="36">L12*L13</f>
        <v>0</v>
      </c>
      <c r="M14" s="180">
        <f t="shared" ref="M14" si="37">M12*M13</f>
        <v>0</v>
      </c>
      <c r="N14" s="180">
        <f t="shared" ref="N14" si="38">N12*N13</f>
        <v>0</v>
      </c>
      <c r="O14" s="180">
        <f t="shared" ref="O14" si="39">O12*O13</f>
        <v>0</v>
      </c>
      <c r="P14" s="180">
        <f t="shared" ref="P14" si="40">P12*P13</f>
        <v>0</v>
      </c>
      <c r="Q14" s="180">
        <f t="shared" ref="Q14" si="41">Q12*Q13</f>
        <v>0</v>
      </c>
      <c r="R14" s="180">
        <f t="shared" ref="R14" si="42">R12*R13</f>
        <v>0</v>
      </c>
      <c r="S14" s="180">
        <f t="shared" ref="S14" si="43">S12*S13</f>
        <v>0</v>
      </c>
      <c r="T14" s="180">
        <f t="shared" ref="T14" si="44">T12*T13</f>
        <v>0</v>
      </c>
      <c r="U14" s="180">
        <f t="shared" ref="U14" si="45">U12*U13</f>
        <v>0</v>
      </c>
      <c r="V14" s="180">
        <f t="shared" ref="V14" si="46">V12*V13</f>
        <v>0</v>
      </c>
      <c r="W14" s="180">
        <f t="shared" ref="W14" si="47">W12*W13</f>
        <v>0</v>
      </c>
      <c r="X14" s="180">
        <f t="shared" ref="X14" si="48">X12*X13</f>
        <v>0</v>
      </c>
      <c r="Y14" s="180">
        <f t="shared" ref="Y14" si="49">Y12*Y13</f>
        <v>0</v>
      </c>
      <c r="Z14" s="180">
        <f t="shared" ref="Z14" si="50">Z12*Z13</f>
        <v>0</v>
      </c>
      <c r="AA14" s="180">
        <f t="shared" ref="AA14" si="51">AA12*AA13</f>
        <v>0</v>
      </c>
      <c r="AB14" s="180">
        <f t="shared" ref="AB14" si="52">AB12*AB13</f>
        <v>0</v>
      </c>
      <c r="AC14" s="180">
        <f t="shared" ref="AC14" si="53">AC12*AC13</f>
        <v>0</v>
      </c>
      <c r="AD14" s="181">
        <f t="shared" ref="AD14" si="54">AD12*AD13</f>
        <v>0</v>
      </c>
    </row>
    <row r="15" spans="1:30" s="168" customFormat="1" ht="26.25" customHeight="1" x14ac:dyDescent="0.25">
      <c r="B15" s="367" t="s">
        <v>33</v>
      </c>
      <c r="C15" s="169" t="s">
        <v>2</v>
      </c>
      <c r="D15" s="170" t="s">
        <v>157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2"/>
    </row>
    <row r="16" spans="1:30" s="168" customFormat="1" x14ac:dyDescent="0.25">
      <c r="B16" s="368"/>
      <c r="C16" s="173" t="s">
        <v>0</v>
      </c>
      <c r="D16" s="174" t="s">
        <v>156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6"/>
    </row>
    <row r="17" spans="2:30" s="177" customFormat="1" ht="13.5" thickBot="1" x14ac:dyDescent="0.3">
      <c r="B17" s="369"/>
      <c r="C17" s="182" t="s">
        <v>1</v>
      </c>
      <c r="D17" s="179" t="s">
        <v>158</v>
      </c>
      <c r="E17" s="180">
        <f>E15*E16</f>
        <v>0</v>
      </c>
      <c r="F17" s="180">
        <f t="shared" ref="F17" si="55">F15*F16</f>
        <v>0</v>
      </c>
      <c r="G17" s="180">
        <f t="shared" ref="G17" si="56">G15*G16</f>
        <v>0</v>
      </c>
      <c r="H17" s="180">
        <f t="shared" ref="H17" si="57">H15*H16</f>
        <v>0</v>
      </c>
      <c r="I17" s="180">
        <f t="shared" ref="I17" si="58">I15*I16</f>
        <v>0</v>
      </c>
      <c r="J17" s="180">
        <f t="shared" ref="J17" si="59">J15*J16</f>
        <v>0</v>
      </c>
      <c r="K17" s="180">
        <f t="shared" ref="K17" si="60">K15*K16</f>
        <v>0</v>
      </c>
      <c r="L17" s="180">
        <f t="shared" ref="L17" si="61">L15*L16</f>
        <v>0</v>
      </c>
      <c r="M17" s="180">
        <f t="shared" ref="M17" si="62">M15*M16</f>
        <v>0</v>
      </c>
      <c r="N17" s="180">
        <f t="shared" ref="N17" si="63">N15*N16</f>
        <v>0</v>
      </c>
      <c r="O17" s="180">
        <f t="shared" ref="O17" si="64">O15*O16</f>
        <v>0</v>
      </c>
      <c r="P17" s="180">
        <f t="shared" ref="P17" si="65">P15*P16</f>
        <v>0</v>
      </c>
      <c r="Q17" s="180">
        <f t="shared" ref="Q17" si="66">Q15*Q16</f>
        <v>0</v>
      </c>
      <c r="R17" s="180">
        <f t="shared" ref="R17" si="67">R15*R16</f>
        <v>0</v>
      </c>
      <c r="S17" s="180">
        <f t="shared" ref="S17" si="68">S15*S16</f>
        <v>0</v>
      </c>
      <c r="T17" s="180">
        <f t="shared" ref="T17" si="69">T15*T16</f>
        <v>0</v>
      </c>
      <c r="U17" s="180">
        <f t="shared" ref="U17" si="70">U15*U16</f>
        <v>0</v>
      </c>
      <c r="V17" s="180">
        <f t="shared" ref="V17" si="71">V15*V16</f>
        <v>0</v>
      </c>
      <c r="W17" s="180">
        <f t="shared" ref="W17" si="72">W15*W16</f>
        <v>0</v>
      </c>
      <c r="X17" s="180">
        <f t="shared" ref="X17" si="73">X15*X16</f>
        <v>0</v>
      </c>
      <c r="Y17" s="180">
        <f t="shared" ref="Y17" si="74">Y15*Y16</f>
        <v>0</v>
      </c>
      <c r="Z17" s="180">
        <f t="shared" ref="Z17" si="75">Z15*Z16</f>
        <v>0</v>
      </c>
      <c r="AA17" s="180">
        <f t="shared" ref="AA17" si="76">AA15*AA16</f>
        <v>0</v>
      </c>
      <c r="AB17" s="180">
        <f t="shared" ref="AB17" si="77">AB15*AB16</f>
        <v>0</v>
      </c>
      <c r="AC17" s="180">
        <f t="shared" ref="AC17" si="78">AC15*AC16</f>
        <v>0</v>
      </c>
      <c r="AD17" s="181">
        <f t="shared" ref="AD17" si="79">AD15*AD16</f>
        <v>0</v>
      </c>
    </row>
    <row r="18" spans="2:30" s="168" customFormat="1" ht="26.25" customHeight="1" x14ac:dyDescent="0.25">
      <c r="B18" s="367" t="s">
        <v>34</v>
      </c>
      <c r="C18" s="169" t="s">
        <v>2</v>
      </c>
      <c r="D18" s="170" t="s">
        <v>157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2"/>
    </row>
    <row r="19" spans="2:30" s="168" customFormat="1" x14ac:dyDescent="0.25">
      <c r="B19" s="368"/>
      <c r="C19" s="173" t="s">
        <v>0</v>
      </c>
      <c r="D19" s="174" t="s">
        <v>156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6"/>
    </row>
    <row r="20" spans="2:30" s="177" customFormat="1" ht="13.5" thickBot="1" x14ac:dyDescent="0.3">
      <c r="B20" s="369"/>
      <c r="C20" s="182" t="s">
        <v>1</v>
      </c>
      <c r="D20" s="179" t="s">
        <v>158</v>
      </c>
      <c r="E20" s="180">
        <f>E18*E19</f>
        <v>0</v>
      </c>
      <c r="F20" s="180">
        <f t="shared" ref="F20" si="80">F18*F19</f>
        <v>0</v>
      </c>
      <c r="G20" s="180">
        <f t="shared" ref="G20" si="81">G18*G19</f>
        <v>0</v>
      </c>
      <c r="H20" s="180">
        <f t="shared" ref="H20" si="82">H18*H19</f>
        <v>0</v>
      </c>
      <c r="I20" s="180">
        <f t="shared" ref="I20" si="83">I18*I19</f>
        <v>0</v>
      </c>
      <c r="J20" s="180">
        <f t="shared" ref="J20" si="84">J18*J19</f>
        <v>0</v>
      </c>
      <c r="K20" s="180">
        <f t="shared" ref="K20" si="85">K18*K19</f>
        <v>0</v>
      </c>
      <c r="L20" s="180">
        <f t="shared" ref="L20" si="86">L18*L19</f>
        <v>0</v>
      </c>
      <c r="M20" s="180">
        <f t="shared" ref="M20" si="87">M18*M19</f>
        <v>0</v>
      </c>
      <c r="N20" s="180">
        <f t="shared" ref="N20" si="88">N18*N19</f>
        <v>0</v>
      </c>
      <c r="O20" s="180">
        <f t="shared" ref="O20" si="89">O18*O19</f>
        <v>0</v>
      </c>
      <c r="P20" s="180">
        <f t="shared" ref="P20" si="90">P18*P19</f>
        <v>0</v>
      </c>
      <c r="Q20" s="180">
        <f t="shared" ref="Q20" si="91">Q18*Q19</f>
        <v>0</v>
      </c>
      <c r="R20" s="180">
        <f t="shared" ref="R20" si="92">R18*R19</f>
        <v>0</v>
      </c>
      <c r="S20" s="180">
        <f t="shared" ref="S20" si="93">S18*S19</f>
        <v>0</v>
      </c>
      <c r="T20" s="180">
        <f t="shared" ref="T20" si="94">T18*T19</f>
        <v>0</v>
      </c>
      <c r="U20" s="180">
        <f t="shared" ref="U20" si="95">U18*U19</f>
        <v>0</v>
      </c>
      <c r="V20" s="180">
        <f t="shared" ref="V20" si="96">V18*V19</f>
        <v>0</v>
      </c>
      <c r="W20" s="180">
        <f t="shared" ref="W20" si="97">W18*W19</f>
        <v>0</v>
      </c>
      <c r="X20" s="180">
        <f t="shared" ref="X20" si="98">X18*X19</f>
        <v>0</v>
      </c>
      <c r="Y20" s="180">
        <f t="shared" ref="Y20" si="99">Y18*Y19</f>
        <v>0</v>
      </c>
      <c r="Z20" s="180">
        <f t="shared" ref="Z20" si="100">Z18*Z19</f>
        <v>0</v>
      </c>
      <c r="AA20" s="180">
        <f t="shared" ref="AA20" si="101">AA18*AA19</f>
        <v>0</v>
      </c>
      <c r="AB20" s="180">
        <f t="shared" ref="AB20" si="102">AB18*AB19</f>
        <v>0</v>
      </c>
      <c r="AC20" s="180">
        <f t="shared" ref="AC20" si="103">AC18*AC19</f>
        <v>0</v>
      </c>
      <c r="AD20" s="181">
        <f t="shared" ref="AD20" si="104">AD18*AD19</f>
        <v>0</v>
      </c>
    </row>
    <row r="21" spans="2:30" s="168" customFormat="1" ht="26.25" customHeight="1" x14ac:dyDescent="0.25">
      <c r="B21" s="367" t="s">
        <v>35</v>
      </c>
      <c r="C21" s="169" t="s">
        <v>2</v>
      </c>
      <c r="D21" s="170" t="s">
        <v>157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2"/>
    </row>
    <row r="22" spans="2:30" s="168" customFormat="1" x14ac:dyDescent="0.25">
      <c r="B22" s="368"/>
      <c r="C22" s="173" t="s">
        <v>0</v>
      </c>
      <c r="D22" s="174" t="s">
        <v>156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6"/>
    </row>
    <row r="23" spans="2:30" s="177" customFormat="1" ht="13.5" thickBot="1" x14ac:dyDescent="0.3">
      <c r="B23" s="369"/>
      <c r="C23" s="182" t="s">
        <v>1</v>
      </c>
      <c r="D23" s="179" t="s">
        <v>158</v>
      </c>
      <c r="E23" s="180">
        <f>E21*E22</f>
        <v>0</v>
      </c>
      <c r="F23" s="180">
        <f t="shared" ref="F23" si="105">F21*F22</f>
        <v>0</v>
      </c>
      <c r="G23" s="180">
        <f t="shared" ref="G23" si="106">G21*G22</f>
        <v>0</v>
      </c>
      <c r="H23" s="180">
        <f t="shared" ref="H23" si="107">H21*H22</f>
        <v>0</v>
      </c>
      <c r="I23" s="180">
        <f t="shared" ref="I23" si="108">I21*I22</f>
        <v>0</v>
      </c>
      <c r="J23" s="180">
        <f t="shared" ref="J23" si="109">J21*J22</f>
        <v>0</v>
      </c>
      <c r="K23" s="180">
        <f t="shared" ref="K23" si="110">K21*K22</f>
        <v>0</v>
      </c>
      <c r="L23" s="180">
        <f t="shared" ref="L23" si="111">L21*L22</f>
        <v>0</v>
      </c>
      <c r="M23" s="180">
        <f t="shared" ref="M23" si="112">M21*M22</f>
        <v>0</v>
      </c>
      <c r="N23" s="180">
        <f t="shared" ref="N23" si="113">N21*N22</f>
        <v>0</v>
      </c>
      <c r="O23" s="180">
        <f t="shared" ref="O23" si="114">O21*O22</f>
        <v>0</v>
      </c>
      <c r="P23" s="180">
        <f t="shared" ref="P23" si="115">P21*P22</f>
        <v>0</v>
      </c>
      <c r="Q23" s="180">
        <f t="shared" ref="Q23" si="116">Q21*Q22</f>
        <v>0</v>
      </c>
      <c r="R23" s="180">
        <f t="shared" ref="R23" si="117">R21*R22</f>
        <v>0</v>
      </c>
      <c r="S23" s="180">
        <f t="shared" ref="S23" si="118">S21*S22</f>
        <v>0</v>
      </c>
      <c r="T23" s="180">
        <f t="shared" ref="T23" si="119">T21*T22</f>
        <v>0</v>
      </c>
      <c r="U23" s="180">
        <f t="shared" ref="U23" si="120">U21*U22</f>
        <v>0</v>
      </c>
      <c r="V23" s="180">
        <f t="shared" ref="V23" si="121">V21*V22</f>
        <v>0</v>
      </c>
      <c r="W23" s="180">
        <f t="shared" ref="W23" si="122">W21*W22</f>
        <v>0</v>
      </c>
      <c r="X23" s="180">
        <f t="shared" ref="X23" si="123">X21*X22</f>
        <v>0</v>
      </c>
      <c r="Y23" s="180">
        <f t="shared" ref="Y23" si="124">Y21*Y22</f>
        <v>0</v>
      </c>
      <c r="Z23" s="180">
        <f t="shared" ref="Z23" si="125">Z21*Z22</f>
        <v>0</v>
      </c>
      <c r="AA23" s="180">
        <f t="shared" ref="AA23" si="126">AA21*AA22</f>
        <v>0</v>
      </c>
      <c r="AB23" s="180">
        <f t="shared" ref="AB23" si="127">AB21*AB22</f>
        <v>0</v>
      </c>
      <c r="AC23" s="180">
        <f t="shared" ref="AC23" si="128">AC21*AC22</f>
        <v>0</v>
      </c>
      <c r="AD23" s="181">
        <f t="shared" ref="AD23" si="129">AD21*AD22</f>
        <v>0</v>
      </c>
    </row>
    <row r="24" spans="2:30" s="168" customFormat="1" ht="26.25" customHeight="1" x14ac:dyDescent="0.25">
      <c r="B24" s="367" t="s">
        <v>36</v>
      </c>
      <c r="C24" s="169" t="s">
        <v>2</v>
      </c>
      <c r="D24" s="170" t="s">
        <v>157</v>
      </c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2"/>
    </row>
    <row r="25" spans="2:30" s="168" customFormat="1" x14ac:dyDescent="0.25">
      <c r="B25" s="368"/>
      <c r="C25" s="173" t="s">
        <v>0</v>
      </c>
      <c r="D25" s="174" t="s">
        <v>156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6"/>
    </row>
    <row r="26" spans="2:30" s="177" customFormat="1" ht="13.5" thickBot="1" x14ac:dyDescent="0.3">
      <c r="B26" s="369"/>
      <c r="C26" s="182" t="s">
        <v>1</v>
      </c>
      <c r="D26" s="179" t="s">
        <v>158</v>
      </c>
      <c r="E26" s="180">
        <f>E24*E25</f>
        <v>0</v>
      </c>
      <c r="F26" s="180">
        <f t="shared" ref="F26" si="130">F24*F25</f>
        <v>0</v>
      </c>
      <c r="G26" s="180">
        <f t="shared" ref="G26" si="131">G24*G25</f>
        <v>0</v>
      </c>
      <c r="H26" s="180">
        <f t="shared" ref="H26" si="132">H24*H25</f>
        <v>0</v>
      </c>
      <c r="I26" s="180">
        <f t="shared" ref="I26" si="133">I24*I25</f>
        <v>0</v>
      </c>
      <c r="J26" s="180">
        <f t="shared" ref="J26" si="134">J24*J25</f>
        <v>0</v>
      </c>
      <c r="K26" s="180">
        <f t="shared" ref="K26" si="135">K24*K25</f>
        <v>0</v>
      </c>
      <c r="L26" s="180">
        <f t="shared" ref="L26" si="136">L24*L25</f>
        <v>0</v>
      </c>
      <c r="M26" s="180">
        <f t="shared" ref="M26" si="137">M24*M25</f>
        <v>0</v>
      </c>
      <c r="N26" s="180">
        <f t="shared" ref="N26" si="138">N24*N25</f>
        <v>0</v>
      </c>
      <c r="O26" s="180">
        <f t="shared" ref="O26" si="139">O24*O25</f>
        <v>0</v>
      </c>
      <c r="P26" s="180">
        <f t="shared" ref="P26" si="140">P24*P25</f>
        <v>0</v>
      </c>
      <c r="Q26" s="180">
        <f t="shared" ref="Q26" si="141">Q24*Q25</f>
        <v>0</v>
      </c>
      <c r="R26" s="180">
        <f t="shared" ref="R26" si="142">R24*R25</f>
        <v>0</v>
      </c>
      <c r="S26" s="180">
        <f t="shared" ref="S26" si="143">S24*S25</f>
        <v>0</v>
      </c>
      <c r="T26" s="180">
        <f t="shared" ref="T26" si="144">T24*T25</f>
        <v>0</v>
      </c>
      <c r="U26" s="180">
        <f t="shared" ref="U26" si="145">U24*U25</f>
        <v>0</v>
      </c>
      <c r="V26" s="180">
        <f t="shared" ref="V26" si="146">V24*V25</f>
        <v>0</v>
      </c>
      <c r="W26" s="180">
        <f t="shared" ref="W26" si="147">W24*W25</f>
        <v>0</v>
      </c>
      <c r="X26" s="180">
        <f t="shared" ref="X26" si="148">X24*X25</f>
        <v>0</v>
      </c>
      <c r="Y26" s="180">
        <f t="shared" ref="Y26" si="149">Y24*Y25</f>
        <v>0</v>
      </c>
      <c r="Z26" s="180">
        <f t="shared" ref="Z26" si="150">Z24*Z25</f>
        <v>0</v>
      </c>
      <c r="AA26" s="180">
        <f t="shared" ref="AA26" si="151">AA24*AA25</f>
        <v>0</v>
      </c>
      <c r="AB26" s="180">
        <f t="shared" ref="AB26" si="152">AB24*AB25</f>
        <v>0</v>
      </c>
      <c r="AC26" s="180">
        <f t="shared" ref="AC26" si="153">AC24*AC25</f>
        <v>0</v>
      </c>
      <c r="AD26" s="181">
        <f t="shared" ref="AD26" si="154">AD24*AD25</f>
        <v>0</v>
      </c>
    </row>
    <row r="27" spans="2:30" s="168" customFormat="1" ht="26.25" customHeight="1" x14ac:dyDescent="0.25">
      <c r="B27" s="367" t="s">
        <v>37</v>
      </c>
      <c r="C27" s="169" t="s">
        <v>2</v>
      </c>
      <c r="D27" s="170" t="s">
        <v>157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2"/>
    </row>
    <row r="28" spans="2:30" s="168" customFormat="1" x14ac:dyDescent="0.25">
      <c r="B28" s="368"/>
      <c r="C28" s="173" t="s">
        <v>0</v>
      </c>
      <c r="D28" s="174" t="s">
        <v>156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6"/>
    </row>
    <row r="29" spans="2:30" s="177" customFormat="1" ht="13.5" thickBot="1" x14ac:dyDescent="0.3">
      <c r="B29" s="369"/>
      <c r="C29" s="182" t="s">
        <v>1</v>
      </c>
      <c r="D29" s="179" t="s">
        <v>158</v>
      </c>
      <c r="E29" s="180">
        <f>E27*E28</f>
        <v>0</v>
      </c>
      <c r="F29" s="180">
        <f t="shared" ref="F29" si="155">F27*F28</f>
        <v>0</v>
      </c>
      <c r="G29" s="180">
        <f t="shared" ref="G29" si="156">G27*G28</f>
        <v>0</v>
      </c>
      <c r="H29" s="180">
        <f t="shared" ref="H29" si="157">H27*H28</f>
        <v>0</v>
      </c>
      <c r="I29" s="180">
        <f t="shared" ref="I29" si="158">I27*I28</f>
        <v>0</v>
      </c>
      <c r="J29" s="180">
        <f t="shared" ref="J29" si="159">J27*J28</f>
        <v>0</v>
      </c>
      <c r="K29" s="180">
        <f t="shared" ref="K29" si="160">K27*K28</f>
        <v>0</v>
      </c>
      <c r="L29" s="180">
        <f t="shared" ref="L29" si="161">L27*L28</f>
        <v>0</v>
      </c>
      <c r="M29" s="180">
        <f t="shared" ref="M29" si="162">M27*M28</f>
        <v>0</v>
      </c>
      <c r="N29" s="180">
        <f t="shared" ref="N29" si="163">N27*N28</f>
        <v>0</v>
      </c>
      <c r="O29" s="180">
        <f t="shared" ref="O29" si="164">O27*O28</f>
        <v>0</v>
      </c>
      <c r="P29" s="180">
        <f t="shared" ref="P29" si="165">P27*P28</f>
        <v>0</v>
      </c>
      <c r="Q29" s="180">
        <f t="shared" ref="Q29" si="166">Q27*Q28</f>
        <v>0</v>
      </c>
      <c r="R29" s="180">
        <f t="shared" ref="R29" si="167">R27*R28</f>
        <v>0</v>
      </c>
      <c r="S29" s="180">
        <f t="shared" ref="S29" si="168">S27*S28</f>
        <v>0</v>
      </c>
      <c r="T29" s="180">
        <f t="shared" ref="T29" si="169">T27*T28</f>
        <v>0</v>
      </c>
      <c r="U29" s="180">
        <f t="shared" ref="U29" si="170">U27*U28</f>
        <v>0</v>
      </c>
      <c r="V29" s="180">
        <f t="shared" ref="V29" si="171">V27*V28</f>
        <v>0</v>
      </c>
      <c r="W29" s="180">
        <f t="shared" ref="W29" si="172">W27*W28</f>
        <v>0</v>
      </c>
      <c r="X29" s="180">
        <f t="shared" ref="X29" si="173">X27*X28</f>
        <v>0</v>
      </c>
      <c r="Y29" s="180">
        <f t="shared" ref="Y29" si="174">Y27*Y28</f>
        <v>0</v>
      </c>
      <c r="Z29" s="180">
        <f t="shared" ref="Z29" si="175">Z27*Z28</f>
        <v>0</v>
      </c>
      <c r="AA29" s="180">
        <f t="shared" ref="AA29" si="176">AA27*AA28</f>
        <v>0</v>
      </c>
      <c r="AB29" s="180">
        <f t="shared" ref="AB29" si="177">AB27*AB28</f>
        <v>0</v>
      </c>
      <c r="AC29" s="180">
        <f t="shared" ref="AC29" si="178">AC27*AC28</f>
        <v>0</v>
      </c>
      <c r="AD29" s="181">
        <f t="shared" ref="AD29" si="179">AD27*AD28</f>
        <v>0</v>
      </c>
    </row>
    <row r="30" spans="2:30" s="168" customFormat="1" ht="26.25" customHeight="1" x14ac:dyDescent="0.25">
      <c r="B30" s="367" t="s">
        <v>38</v>
      </c>
      <c r="C30" s="169" t="s">
        <v>2</v>
      </c>
      <c r="D30" s="170" t="s">
        <v>157</v>
      </c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</row>
    <row r="31" spans="2:30" s="168" customFormat="1" x14ac:dyDescent="0.25">
      <c r="B31" s="368"/>
      <c r="C31" s="173" t="s">
        <v>0</v>
      </c>
      <c r="D31" s="174" t="s">
        <v>156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6"/>
    </row>
    <row r="32" spans="2:30" s="177" customFormat="1" ht="13.5" thickBot="1" x14ac:dyDescent="0.3">
      <c r="B32" s="369"/>
      <c r="C32" s="182" t="s">
        <v>1</v>
      </c>
      <c r="D32" s="179" t="s">
        <v>158</v>
      </c>
      <c r="E32" s="180">
        <f>E30*E31</f>
        <v>0</v>
      </c>
      <c r="F32" s="180">
        <f t="shared" ref="F32" si="180">F30*F31</f>
        <v>0</v>
      </c>
      <c r="G32" s="180">
        <f t="shared" ref="G32" si="181">G30*G31</f>
        <v>0</v>
      </c>
      <c r="H32" s="180">
        <f t="shared" ref="H32" si="182">H30*H31</f>
        <v>0</v>
      </c>
      <c r="I32" s="180">
        <f t="shared" ref="I32" si="183">I30*I31</f>
        <v>0</v>
      </c>
      <c r="J32" s="180">
        <f t="shared" ref="J32" si="184">J30*J31</f>
        <v>0</v>
      </c>
      <c r="K32" s="180">
        <f t="shared" ref="K32" si="185">K30*K31</f>
        <v>0</v>
      </c>
      <c r="L32" s="180">
        <f t="shared" ref="L32" si="186">L30*L31</f>
        <v>0</v>
      </c>
      <c r="M32" s="180">
        <f t="shared" ref="M32" si="187">M30*M31</f>
        <v>0</v>
      </c>
      <c r="N32" s="180">
        <f t="shared" ref="N32" si="188">N30*N31</f>
        <v>0</v>
      </c>
      <c r="O32" s="180">
        <f t="shared" ref="O32" si="189">O30*O31</f>
        <v>0</v>
      </c>
      <c r="P32" s="180">
        <f t="shared" ref="P32" si="190">P30*P31</f>
        <v>0</v>
      </c>
      <c r="Q32" s="180">
        <f t="shared" ref="Q32" si="191">Q30*Q31</f>
        <v>0</v>
      </c>
      <c r="R32" s="180">
        <f t="shared" ref="R32" si="192">R30*R31</f>
        <v>0</v>
      </c>
      <c r="S32" s="180">
        <f t="shared" ref="S32" si="193">S30*S31</f>
        <v>0</v>
      </c>
      <c r="T32" s="180">
        <f t="shared" ref="T32" si="194">T30*T31</f>
        <v>0</v>
      </c>
      <c r="U32" s="180">
        <f t="shared" ref="U32" si="195">U30*U31</f>
        <v>0</v>
      </c>
      <c r="V32" s="180">
        <f t="shared" ref="V32" si="196">V30*V31</f>
        <v>0</v>
      </c>
      <c r="W32" s="180">
        <f t="shared" ref="W32" si="197">W30*W31</f>
        <v>0</v>
      </c>
      <c r="X32" s="180">
        <f t="shared" ref="X32" si="198">X30*X31</f>
        <v>0</v>
      </c>
      <c r="Y32" s="180">
        <f t="shared" ref="Y32" si="199">Y30*Y31</f>
        <v>0</v>
      </c>
      <c r="Z32" s="180">
        <f t="shared" ref="Z32" si="200">Z30*Z31</f>
        <v>0</v>
      </c>
      <c r="AA32" s="180">
        <f t="shared" ref="AA32" si="201">AA30*AA31</f>
        <v>0</v>
      </c>
      <c r="AB32" s="180">
        <f t="shared" ref="AB32" si="202">AB30*AB31</f>
        <v>0</v>
      </c>
      <c r="AC32" s="180">
        <f t="shared" ref="AC32" si="203">AC30*AC31</f>
        <v>0</v>
      </c>
      <c r="AD32" s="181">
        <f t="shared" ref="AD32" si="204">AD30*AD31</f>
        <v>0</v>
      </c>
    </row>
    <row r="33" spans="2:30" s="168" customFormat="1" ht="26.25" customHeight="1" x14ac:dyDescent="0.25">
      <c r="B33" s="367" t="s">
        <v>39</v>
      </c>
      <c r="C33" s="169" t="s">
        <v>2</v>
      </c>
      <c r="D33" s="170" t="s">
        <v>157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2"/>
    </row>
    <row r="34" spans="2:30" s="168" customFormat="1" x14ac:dyDescent="0.25">
      <c r="B34" s="368"/>
      <c r="C34" s="173" t="s">
        <v>0</v>
      </c>
      <c r="D34" s="174" t="s">
        <v>156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</row>
    <row r="35" spans="2:30" s="177" customFormat="1" ht="13.5" thickBot="1" x14ac:dyDescent="0.3">
      <c r="B35" s="369"/>
      <c r="C35" s="182" t="s">
        <v>1</v>
      </c>
      <c r="D35" s="179" t="s">
        <v>158</v>
      </c>
      <c r="E35" s="180">
        <f>E33*E34</f>
        <v>0</v>
      </c>
      <c r="F35" s="180">
        <f t="shared" ref="F35" si="205">F33*F34</f>
        <v>0</v>
      </c>
      <c r="G35" s="180">
        <f t="shared" ref="G35" si="206">G33*G34</f>
        <v>0</v>
      </c>
      <c r="H35" s="180">
        <f t="shared" ref="H35" si="207">H33*H34</f>
        <v>0</v>
      </c>
      <c r="I35" s="180">
        <f t="shared" ref="I35" si="208">I33*I34</f>
        <v>0</v>
      </c>
      <c r="J35" s="180">
        <f t="shared" ref="J35" si="209">J33*J34</f>
        <v>0</v>
      </c>
      <c r="K35" s="180">
        <f t="shared" ref="K35" si="210">K33*K34</f>
        <v>0</v>
      </c>
      <c r="L35" s="180">
        <f t="shared" ref="L35" si="211">L33*L34</f>
        <v>0</v>
      </c>
      <c r="M35" s="180">
        <f t="shared" ref="M35" si="212">M33*M34</f>
        <v>0</v>
      </c>
      <c r="N35" s="180">
        <f t="shared" ref="N35" si="213">N33*N34</f>
        <v>0</v>
      </c>
      <c r="O35" s="180">
        <f t="shared" ref="O35" si="214">O33*O34</f>
        <v>0</v>
      </c>
      <c r="P35" s="180">
        <f t="shared" ref="P35" si="215">P33*P34</f>
        <v>0</v>
      </c>
      <c r="Q35" s="180">
        <f t="shared" ref="Q35" si="216">Q33*Q34</f>
        <v>0</v>
      </c>
      <c r="R35" s="180">
        <f t="shared" ref="R35" si="217">R33*R34</f>
        <v>0</v>
      </c>
      <c r="S35" s="180">
        <f t="shared" ref="S35" si="218">S33*S34</f>
        <v>0</v>
      </c>
      <c r="T35" s="180">
        <f t="shared" ref="T35" si="219">T33*T34</f>
        <v>0</v>
      </c>
      <c r="U35" s="180">
        <f t="shared" ref="U35" si="220">U33*U34</f>
        <v>0</v>
      </c>
      <c r="V35" s="180">
        <f t="shared" ref="V35" si="221">V33*V34</f>
        <v>0</v>
      </c>
      <c r="W35" s="180">
        <f t="shared" ref="W35" si="222">W33*W34</f>
        <v>0</v>
      </c>
      <c r="X35" s="180">
        <f t="shared" ref="X35" si="223">X33*X34</f>
        <v>0</v>
      </c>
      <c r="Y35" s="180">
        <f t="shared" ref="Y35" si="224">Y33*Y34</f>
        <v>0</v>
      </c>
      <c r="Z35" s="180">
        <f t="shared" ref="Z35" si="225">Z33*Z34</f>
        <v>0</v>
      </c>
      <c r="AA35" s="180">
        <f t="shared" ref="AA35" si="226">AA33*AA34</f>
        <v>0</v>
      </c>
      <c r="AB35" s="180">
        <f t="shared" ref="AB35" si="227">AB33*AB34</f>
        <v>0</v>
      </c>
      <c r="AC35" s="180">
        <f t="shared" ref="AC35" si="228">AC33*AC34</f>
        <v>0</v>
      </c>
      <c r="AD35" s="181">
        <f t="shared" ref="AD35" si="229">AD33*AD34</f>
        <v>0</v>
      </c>
    </row>
    <row r="37" spans="2:30" ht="30" customHeight="1" x14ac:dyDescent="0.2">
      <c r="B37" s="362" t="s">
        <v>162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4"/>
    </row>
  </sheetData>
  <protectedRanges>
    <protectedRange sqref="E6:N6 C6 E9:N9 E12:N12 E15:N15 E18:N18 E21:N21 E24:N24 E27:N27 C9 C12 C15 C18 C21 C24 C27 E30:N30 E33:N33 C30 C33 A2" name="Rozstęp2"/>
  </protectedRanges>
  <mergeCells count="14">
    <mergeCell ref="B37:L37"/>
    <mergeCell ref="A1:C1"/>
    <mergeCell ref="B33:B35"/>
    <mergeCell ref="A3:C3"/>
    <mergeCell ref="A2:C2"/>
    <mergeCell ref="B18:B20"/>
    <mergeCell ref="B21:B23"/>
    <mergeCell ref="B24:B26"/>
    <mergeCell ref="B27:B29"/>
    <mergeCell ref="B30:B32"/>
    <mergeCell ref="B6:B8"/>
    <mergeCell ref="B9:B11"/>
    <mergeCell ref="B12:B14"/>
    <mergeCell ref="B15:B17"/>
  </mergeCells>
  <pageMargins left="0.23622047244094491" right="0.23622047244094491" top="0.74803149606299213" bottom="0.74803149606299213" header="0.31496062992125984" footer="0.31496062992125984"/>
  <pageSetup paperSize="9" scale="67" fitToWidth="2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D37"/>
  <sheetViews>
    <sheetView showGridLines="0" view="pageBreakPreview" zoomScale="60" zoomScaleNormal="100" workbookViewId="0">
      <selection activeCell="E6" sqref="E6"/>
    </sheetView>
  </sheetViews>
  <sheetFormatPr defaultRowHeight="14.25" x14ac:dyDescent="0.2"/>
  <cols>
    <col min="1" max="1" width="13.7109375" style="160" customWidth="1"/>
    <col min="2" max="2" width="15.140625" style="160" customWidth="1"/>
    <col min="3" max="3" width="26" style="160" customWidth="1"/>
    <col min="4" max="4" width="9.140625" style="160"/>
    <col min="5" max="30" width="13.7109375" style="160" customWidth="1"/>
    <col min="31" max="16384" width="9.140625" style="160"/>
  </cols>
  <sheetData>
    <row r="1" spans="1:30" s="163" customFormat="1" x14ac:dyDescent="0.2">
      <c r="A1" s="365" t="s">
        <v>0</v>
      </c>
      <c r="B1" s="365"/>
      <c r="C1" s="366"/>
      <c r="D1" s="161" t="s">
        <v>164</v>
      </c>
      <c r="E1" s="162" t="e">
        <f t="shared" ref="E1:M1" si="0">E3*1000/E2</f>
        <v>#DIV/0!</v>
      </c>
      <c r="F1" s="162" t="e">
        <f t="shared" si="0"/>
        <v>#DIV/0!</v>
      </c>
      <c r="G1" s="162" t="e">
        <f t="shared" si="0"/>
        <v>#DIV/0!</v>
      </c>
      <c r="H1" s="162" t="e">
        <f t="shared" si="0"/>
        <v>#DIV/0!</v>
      </c>
      <c r="I1" s="162" t="e">
        <f t="shared" si="0"/>
        <v>#DIV/0!</v>
      </c>
      <c r="J1" s="162" t="e">
        <f t="shared" si="0"/>
        <v>#DIV/0!</v>
      </c>
      <c r="K1" s="162" t="e">
        <f t="shared" si="0"/>
        <v>#DIV/0!</v>
      </c>
      <c r="L1" s="162" t="e">
        <f t="shared" si="0"/>
        <v>#DIV/0!</v>
      </c>
      <c r="M1" s="162" t="e">
        <f t="shared" si="0"/>
        <v>#DIV/0!</v>
      </c>
      <c r="N1" s="162" t="e">
        <f>N3*1000/N2</f>
        <v>#DIV/0!</v>
      </c>
      <c r="O1" s="162" t="e">
        <f t="shared" ref="O1:AD1" si="1">O3*1000/O2</f>
        <v>#DIV/0!</v>
      </c>
      <c r="P1" s="162" t="e">
        <f t="shared" si="1"/>
        <v>#DIV/0!</v>
      </c>
      <c r="Q1" s="162" t="e">
        <f t="shared" si="1"/>
        <v>#DIV/0!</v>
      </c>
      <c r="R1" s="162" t="e">
        <f t="shared" si="1"/>
        <v>#DIV/0!</v>
      </c>
      <c r="S1" s="162" t="e">
        <f t="shared" si="1"/>
        <v>#DIV/0!</v>
      </c>
      <c r="T1" s="162" t="e">
        <f t="shared" si="1"/>
        <v>#DIV/0!</v>
      </c>
      <c r="U1" s="162" t="e">
        <f t="shared" si="1"/>
        <v>#DIV/0!</v>
      </c>
      <c r="V1" s="162" t="e">
        <f t="shared" si="1"/>
        <v>#DIV/0!</v>
      </c>
      <c r="W1" s="162" t="e">
        <f t="shared" si="1"/>
        <v>#DIV/0!</v>
      </c>
      <c r="X1" s="162" t="e">
        <f t="shared" si="1"/>
        <v>#DIV/0!</v>
      </c>
      <c r="Y1" s="162" t="e">
        <f t="shared" si="1"/>
        <v>#DIV/0!</v>
      </c>
      <c r="Z1" s="162" t="e">
        <f t="shared" si="1"/>
        <v>#DIV/0!</v>
      </c>
      <c r="AA1" s="162" t="e">
        <f t="shared" si="1"/>
        <v>#DIV/0!</v>
      </c>
      <c r="AB1" s="162" t="e">
        <f t="shared" si="1"/>
        <v>#DIV/0!</v>
      </c>
      <c r="AC1" s="162" t="e">
        <f t="shared" si="1"/>
        <v>#DIV/0!</v>
      </c>
      <c r="AD1" s="162" t="e">
        <f t="shared" si="1"/>
        <v>#DIV/0!</v>
      </c>
    </row>
    <row r="2" spans="1:30" s="163" customFormat="1" x14ac:dyDescent="0.2">
      <c r="A2" s="371" t="s">
        <v>139</v>
      </c>
      <c r="B2" s="371"/>
      <c r="C2" s="371"/>
      <c r="D2" s="161" t="s">
        <v>165</v>
      </c>
      <c r="E2" s="164">
        <f t="shared" ref="E2:M2" si="2">(E6+E9+E12+E15+E18+E21+E24+E27+E30+E33)</f>
        <v>0</v>
      </c>
      <c r="F2" s="164">
        <f t="shared" si="2"/>
        <v>0</v>
      </c>
      <c r="G2" s="164">
        <f t="shared" si="2"/>
        <v>0</v>
      </c>
      <c r="H2" s="164">
        <f t="shared" si="2"/>
        <v>0</v>
      </c>
      <c r="I2" s="164">
        <f t="shared" si="2"/>
        <v>0</v>
      </c>
      <c r="J2" s="164">
        <f t="shared" si="2"/>
        <v>0</v>
      </c>
      <c r="K2" s="164">
        <f t="shared" si="2"/>
        <v>0</v>
      </c>
      <c r="L2" s="164">
        <f t="shared" si="2"/>
        <v>0</v>
      </c>
      <c r="M2" s="164">
        <f t="shared" si="2"/>
        <v>0</v>
      </c>
      <c r="N2" s="164">
        <f>(N6+N9+N12+N15+N18+N21+N24+N27+N30+N33)</f>
        <v>0</v>
      </c>
      <c r="O2" s="164">
        <f t="shared" ref="O2:AD2" si="3">(O6+O9+O12+O15+O18+O21+O24+O27+O30+O33)</f>
        <v>0</v>
      </c>
      <c r="P2" s="164">
        <f t="shared" si="3"/>
        <v>0</v>
      </c>
      <c r="Q2" s="164">
        <f t="shared" si="3"/>
        <v>0</v>
      </c>
      <c r="R2" s="164">
        <f t="shared" si="3"/>
        <v>0</v>
      </c>
      <c r="S2" s="164">
        <f t="shared" si="3"/>
        <v>0</v>
      </c>
      <c r="T2" s="164">
        <f t="shared" si="3"/>
        <v>0</v>
      </c>
      <c r="U2" s="164">
        <f t="shared" si="3"/>
        <v>0</v>
      </c>
      <c r="V2" s="164">
        <f t="shared" si="3"/>
        <v>0</v>
      </c>
      <c r="W2" s="164">
        <f t="shared" si="3"/>
        <v>0</v>
      </c>
      <c r="X2" s="164">
        <f t="shared" si="3"/>
        <v>0</v>
      </c>
      <c r="Y2" s="164">
        <f t="shared" si="3"/>
        <v>0</v>
      </c>
      <c r="Z2" s="164">
        <f t="shared" si="3"/>
        <v>0</v>
      </c>
      <c r="AA2" s="164">
        <f t="shared" si="3"/>
        <v>0</v>
      </c>
      <c r="AB2" s="164">
        <f t="shared" si="3"/>
        <v>0</v>
      </c>
      <c r="AC2" s="164">
        <f t="shared" si="3"/>
        <v>0</v>
      </c>
      <c r="AD2" s="164">
        <f t="shared" si="3"/>
        <v>0</v>
      </c>
    </row>
    <row r="3" spans="1:30" s="166" customFormat="1" x14ac:dyDescent="0.2">
      <c r="A3" s="370" t="s">
        <v>163</v>
      </c>
      <c r="B3" s="370"/>
      <c r="C3" s="370"/>
      <c r="D3" s="161" t="s">
        <v>40</v>
      </c>
      <c r="E3" s="165">
        <f>(E8+E11+E14+E17+E20+E23+E26+E29+E32+E35)/1000</f>
        <v>0</v>
      </c>
      <c r="F3" s="165">
        <f t="shared" ref="F3:AD3" si="4">(F8+F11+F14+F17+F20+F23+F26+F29+F32+F35)/1000</f>
        <v>0</v>
      </c>
      <c r="G3" s="165">
        <f t="shared" si="4"/>
        <v>0</v>
      </c>
      <c r="H3" s="165">
        <f t="shared" si="4"/>
        <v>0</v>
      </c>
      <c r="I3" s="165">
        <f t="shared" si="4"/>
        <v>0</v>
      </c>
      <c r="J3" s="165">
        <f t="shared" si="4"/>
        <v>0</v>
      </c>
      <c r="K3" s="165">
        <f t="shared" si="4"/>
        <v>0</v>
      </c>
      <c r="L3" s="165">
        <f t="shared" si="4"/>
        <v>0</v>
      </c>
      <c r="M3" s="165">
        <f t="shared" si="4"/>
        <v>0</v>
      </c>
      <c r="N3" s="165">
        <f t="shared" si="4"/>
        <v>0</v>
      </c>
      <c r="O3" s="165">
        <f t="shared" si="4"/>
        <v>0</v>
      </c>
      <c r="P3" s="165">
        <f t="shared" si="4"/>
        <v>0</v>
      </c>
      <c r="Q3" s="165">
        <f t="shared" si="4"/>
        <v>0</v>
      </c>
      <c r="R3" s="165">
        <f t="shared" si="4"/>
        <v>0</v>
      </c>
      <c r="S3" s="165">
        <f t="shared" si="4"/>
        <v>0</v>
      </c>
      <c r="T3" s="165">
        <f t="shared" si="4"/>
        <v>0</v>
      </c>
      <c r="U3" s="165">
        <f t="shared" si="4"/>
        <v>0</v>
      </c>
      <c r="V3" s="165">
        <f t="shared" si="4"/>
        <v>0</v>
      </c>
      <c r="W3" s="165">
        <f t="shared" si="4"/>
        <v>0</v>
      </c>
      <c r="X3" s="165">
        <f t="shared" si="4"/>
        <v>0</v>
      </c>
      <c r="Y3" s="165">
        <f t="shared" si="4"/>
        <v>0</v>
      </c>
      <c r="Z3" s="165">
        <f t="shared" si="4"/>
        <v>0</v>
      </c>
      <c r="AA3" s="165">
        <f t="shared" si="4"/>
        <v>0</v>
      </c>
      <c r="AB3" s="165">
        <f t="shared" si="4"/>
        <v>0</v>
      </c>
      <c r="AC3" s="165">
        <f t="shared" si="4"/>
        <v>0</v>
      </c>
      <c r="AD3" s="165">
        <f t="shared" si="4"/>
        <v>0</v>
      </c>
    </row>
    <row r="4" spans="1:30" x14ac:dyDescent="0.2">
      <c r="E4" s="190"/>
    </row>
    <row r="5" spans="1:30" s="167" customFormat="1" ht="15" thickBot="1" x14ac:dyDescent="0.25">
      <c r="D5" s="160" t="s">
        <v>29</v>
      </c>
      <c r="E5" s="1" t="s">
        <v>3</v>
      </c>
      <c r="F5" s="1" t="s">
        <v>4</v>
      </c>
      <c r="G5" s="1" t="s">
        <v>28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1" t="s">
        <v>25</v>
      </c>
      <c r="AC5" s="21" t="s">
        <v>26</v>
      </c>
      <c r="AD5" s="21" t="s">
        <v>27</v>
      </c>
    </row>
    <row r="6" spans="1:30" s="168" customFormat="1" ht="26.25" customHeight="1" x14ac:dyDescent="0.25">
      <c r="B6" s="367" t="s">
        <v>30</v>
      </c>
      <c r="C6" s="169" t="s">
        <v>166</v>
      </c>
      <c r="D6" s="170" t="s">
        <v>165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2"/>
    </row>
    <row r="7" spans="1:30" s="168" customFormat="1" x14ac:dyDescent="0.25">
      <c r="B7" s="368"/>
      <c r="C7" s="173" t="s">
        <v>0</v>
      </c>
      <c r="D7" s="174" t="s">
        <v>164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6"/>
    </row>
    <row r="8" spans="1:30" s="177" customFormat="1" ht="13.5" thickBot="1" x14ac:dyDescent="0.3">
      <c r="B8" s="369"/>
      <c r="C8" s="178" t="s">
        <v>1</v>
      </c>
      <c r="D8" s="179" t="s">
        <v>158</v>
      </c>
      <c r="E8" s="180">
        <f>E6*E7</f>
        <v>0</v>
      </c>
      <c r="F8" s="180">
        <f t="shared" ref="F8:AD8" si="5">F6*F7</f>
        <v>0</v>
      </c>
      <c r="G8" s="180">
        <f t="shared" si="5"/>
        <v>0</v>
      </c>
      <c r="H8" s="180">
        <f t="shared" si="5"/>
        <v>0</v>
      </c>
      <c r="I8" s="180">
        <f t="shared" si="5"/>
        <v>0</v>
      </c>
      <c r="J8" s="180">
        <f t="shared" si="5"/>
        <v>0</v>
      </c>
      <c r="K8" s="180">
        <f t="shared" si="5"/>
        <v>0</v>
      </c>
      <c r="L8" s="180">
        <f t="shared" si="5"/>
        <v>0</v>
      </c>
      <c r="M8" s="180">
        <f t="shared" si="5"/>
        <v>0</v>
      </c>
      <c r="N8" s="180">
        <f t="shared" si="5"/>
        <v>0</v>
      </c>
      <c r="O8" s="180">
        <f t="shared" si="5"/>
        <v>0</v>
      </c>
      <c r="P8" s="180">
        <f t="shared" si="5"/>
        <v>0</v>
      </c>
      <c r="Q8" s="180">
        <f t="shared" si="5"/>
        <v>0</v>
      </c>
      <c r="R8" s="180">
        <f t="shared" si="5"/>
        <v>0</v>
      </c>
      <c r="S8" s="180">
        <f t="shared" si="5"/>
        <v>0</v>
      </c>
      <c r="T8" s="180">
        <f t="shared" si="5"/>
        <v>0</v>
      </c>
      <c r="U8" s="180">
        <f t="shared" si="5"/>
        <v>0</v>
      </c>
      <c r="V8" s="180">
        <f t="shared" si="5"/>
        <v>0</v>
      </c>
      <c r="W8" s="180">
        <f t="shared" si="5"/>
        <v>0</v>
      </c>
      <c r="X8" s="180">
        <f t="shared" si="5"/>
        <v>0</v>
      </c>
      <c r="Y8" s="180">
        <f t="shared" si="5"/>
        <v>0</v>
      </c>
      <c r="Z8" s="180">
        <f t="shared" si="5"/>
        <v>0</v>
      </c>
      <c r="AA8" s="180">
        <f t="shared" si="5"/>
        <v>0</v>
      </c>
      <c r="AB8" s="180">
        <f t="shared" si="5"/>
        <v>0</v>
      </c>
      <c r="AC8" s="180">
        <f t="shared" si="5"/>
        <v>0</v>
      </c>
      <c r="AD8" s="181">
        <f t="shared" si="5"/>
        <v>0</v>
      </c>
    </row>
    <row r="9" spans="1:30" s="168" customFormat="1" ht="26.25" customHeight="1" x14ac:dyDescent="0.25">
      <c r="B9" s="367" t="s">
        <v>31</v>
      </c>
      <c r="C9" s="169" t="s">
        <v>166</v>
      </c>
      <c r="D9" s="170" t="s">
        <v>165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2"/>
    </row>
    <row r="10" spans="1:30" s="168" customFormat="1" x14ac:dyDescent="0.25">
      <c r="B10" s="368"/>
      <c r="C10" s="173" t="s">
        <v>0</v>
      </c>
      <c r="D10" s="174" t="s">
        <v>164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6"/>
    </row>
    <row r="11" spans="1:30" s="177" customFormat="1" ht="13.5" thickBot="1" x14ac:dyDescent="0.3">
      <c r="B11" s="369"/>
      <c r="C11" s="182" t="s">
        <v>1</v>
      </c>
      <c r="D11" s="179" t="s">
        <v>158</v>
      </c>
      <c r="E11" s="180">
        <f>E9*E10</f>
        <v>0</v>
      </c>
      <c r="F11" s="180">
        <f t="shared" ref="F11:AD11" si="6">F9*F10</f>
        <v>0</v>
      </c>
      <c r="G11" s="180">
        <f t="shared" si="6"/>
        <v>0</v>
      </c>
      <c r="H11" s="180">
        <f t="shared" si="6"/>
        <v>0</v>
      </c>
      <c r="I11" s="180">
        <f t="shared" si="6"/>
        <v>0</v>
      </c>
      <c r="J11" s="180">
        <f t="shared" si="6"/>
        <v>0</v>
      </c>
      <c r="K11" s="180">
        <f t="shared" si="6"/>
        <v>0</v>
      </c>
      <c r="L11" s="180">
        <f t="shared" si="6"/>
        <v>0</v>
      </c>
      <c r="M11" s="180">
        <f t="shared" si="6"/>
        <v>0</v>
      </c>
      <c r="N11" s="180">
        <f t="shared" si="6"/>
        <v>0</v>
      </c>
      <c r="O11" s="180">
        <f t="shared" si="6"/>
        <v>0</v>
      </c>
      <c r="P11" s="180">
        <f t="shared" si="6"/>
        <v>0</v>
      </c>
      <c r="Q11" s="180">
        <f t="shared" si="6"/>
        <v>0</v>
      </c>
      <c r="R11" s="180">
        <f t="shared" si="6"/>
        <v>0</v>
      </c>
      <c r="S11" s="180">
        <f t="shared" si="6"/>
        <v>0</v>
      </c>
      <c r="T11" s="180">
        <f t="shared" si="6"/>
        <v>0</v>
      </c>
      <c r="U11" s="180">
        <f t="shared" si="6"/>
        <v>0</v>
      </c>
      <c r="V11" s="180">
        <f t="shared" si="6"/>
        <v>0</v>
      </c>
      <c r="W11" s="180">
        <f t="shared" si="6"/>
        <v>0</v>
      </c>
      <c r="X11" s="180">
        <f t="shared" si="6"/>
        <v>0</v>
      </c>
      <c r="Y11" s="180">
        <f t="shared" si="6"/>
        <v>0</v>
      </c>
      <c r="Z11" s="180">
        <f t="shared" si="6"/>
        <v>0</v>
      </c>
      <c r="AA11" s="180">
        <f t="shared" si="6"/>
        <v>0</v>
      </c>
      <c r="AB11" s="180">
        <f t="shared" si="6"/>
        <v>0</v>
      </c>
      <c r="AC11" s="180">
        <f t="shared" si="6"/>
        <v>0</v>
      </c>
      <c r="AD11" s="181">
        <f t="shared" si="6"/>
        <v>0</v>
      </c>
    </row>
    <row r="12" spans="1:30" s="168" customFormat="1" ht="26.25" customHeight="1" x14ac:dyDescent="0.25">
      <c r="B12" s="367" t="s">
        <v>32</v>
      </c>
      <c r="C12" s="169" t="s">
        <v>166</v>
      </c>
      <c r="D12" s="170" t="s">
        <v>165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2"/>
    </row>
    <row r="13" spans="1:30" s="168" customFormat="1" x14ac:dyDescent="0.25">
      <c r="B13" s="368"/>
      <c r="C13" s="173" t="s">
        <v>0</v>
      </c>
      <c r="D13" s="174" t="s">
        <v>164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6"/>
    </row>
    <row r="14" spans="1:30" s="177" customFormat="1" ht="13.5" thickBot="1" x14ac:dyDescent="0.3">
      <c r="B14" s="369"/>
      <c r="C14" s="182" t="s">
        <v>1</v>
      </c>
      <c r="D14" s="179" t="s">
        <v>158</v>
      </c>
      <c r="E14" s="180">
        <f>E12*E13</f>
        <v>0</v>
      </c>
      <c r="F14" s="180">
        <f t="shared" ref="F14:AD14" si="7">F12*F13</f>
        <v>0</v>
      </c>
      <c r="G14" s="180">
        <f t="shared" si="7"/>
        <v>0</v>
      </c>
      <c r="H14" s="180">
        <f t="shared" si="7"/>
        <v>0</v>
      </c>
      <c r="I14" s="180">
        <f t="shared" si="7"/>
        <v>0</v>
      </c>
      <c r="J14" s="180">
        <f t="shared" si="7"/>
        <v>0</v>
      </c>
      <c r="K14" s="180">
        <f t="shared" si="7"/>
        <v>0</v>
      </c>
      <c r="L14" s="180">
        <f t="shared" si="7"/>
        <v>0</v>
      </c>
      <c r="M14" s="180">
        <f t="shared" si="7"/>
        <v>0</v>
      </c>
      <c r="N14" s="180">
        <f t="shared" si="7"/>
        <v>0</v>
      </c>
      <c r="O14" s="180">
        <f t="shared" si="7"/>
        <v>0</v>
      </c>
      <c r="P14" s="180">
        <f t="shared" si="7"/>
        <v>0</v>
      </c>
      <c r="Q14" s="180">
        <f t="shared" si="7"/>
        <v>0</v>
      </c>
      <c r="R14" s="180">
        <f t="shared" si="7"/>
        <v>0</v>
      </c>
      <c r="S14" s="180">
        <f t="shared" si="7"/>
        <v>0</v>
      </c>
      <c r="T14" s="180">
        <f t="shared" si="7"/>
        <v>0</v>
      </c>
      <c r="U14" s="180">
        <f t="shared" si="7"/>
        <v>0</v>
      </c>
      <c r="V14" s="180">
        <f t="shared" si="7"/>
        <v>0</v>
      </c>
      <c r="W14" s="180">
        <f t="shared" si="7"/>
        <v>0</v>
      </c>
      <c r="X14" s="180">
        <f t="shared" si="7"/>
        <v>0</v>
      </c>
      <c r="Y14" s="180">
        <f t="shared" si="7"/>
        <v>0</v>
      </c>
      <c r="Z14" s="180">
        <f t="shared" si="7"/>
        <v>0</v>
      </c>
      <c r="AA14" s="180">
        <f t="shared" si="7"/>
        <v>0</v>
      </c>
      <c r="AB14" s="180">
        <f t="shared" si="7"/>
        <v>0</v>
      </c>
      <c r="AC14" s="180">
        <f t="shared" si="7"/>
        <v>0</v>
      </c>
      <c r="AD14" s="181">
        <f t="shared" si="7"/>
        <v>0</v>
      </c>
    </row>
    <row r="15" spans="1:30" s="168" customFormat="1" ht="26.25" customHeight="1" x14ac:dyDescent="0.25">
      <c r="B15" s="367" t="s">
        <v>33</v>
      </c>
      <c r="C15" s="169" t="s">
        <v>166</v>
      </c>
      <c r="D15" s="170" t="s">
        <v>165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2"/>
    </row>
    <row r="16" spans="1:30" s="168" customFormat="1" x14ac:dyDescent="0.25">
      <c r="B16" s="368"/>
      <c r="C16" s="173" t="s">
        <v>0</v>
      </c>
      <c r="D16" s="174" t="s">
        <v>164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6"/>
    </row>
    <row r="17" spans="2:30" s="177" customFormat="1" ht="13.5" thickBot="1" x14ac:dyDescent="0.3">
      <c r="B17" s="369"/>
      <c r="C17" s="182" t="s">
        <v>1</v>
      </c>
      <c r="D17" s="179" t="s">
        <v>158</v>
      </c>
      <c r="E17" s="180">
        <f>E15*E16</f>
        <v>0</v>
      </c>
      <c r="F17" s="180">
        <f t="shared" ref="F17:AD17" si="8">F15*F16</f>
        <v>0</v>
      </c>
      <c r="G17" s="180">
        <f t="shared" si="8"/>
        <v>0</v>
      </c>
      <c r="H17" s="180">
        <f t="shared" si="8"/>
        <v>0</v>
      </c>
      <c r="I17" s="180">
        <f t="shared" si="8"/>
        <v>0</v>
      </c>
      <c r="J17" s="180">
        <f t="shared" si="8"/>
        <v>0</v>
      </c>
      <c r="K17" s="180">
        <f t="shared" si="8"/>
        <v>0</v>
      </c>
      <c r="L17" s="180">
        <f t="shared" si="8"/>
        <v>0</v>
      </c>
      <c r="M17" s="180">
        <f t="shared" si="8"/>
        <v>0</v>
      </c>
      <c r="N17" s="180">
        <f t="shared" si="8"/>
        <v>0</v>
      </c>
      <c r="O17" s="180">
        <f t="shared" si="8"/>
        <v>0</v>
      </c>
      <c r="P17" s="180">
        <f t="shared" si="8"/>
        <v>0</v>
      </c>
      <c r="Q17" s="180">
        <f t="shared" si="8"/>
        <v>0</v>
      </c>
      <c r="R17" s="180">
        <f t="shared" si="8"/>
        <v>0</v>
      </c>
      <c r="S17" s="180">
        <f t="shared" si="8"/>
        <v>0</v>
      </c>
      <c r="T17" s="180">
        <f t="shared" si="8"/>
        <v>0</v>
      </c>
      <c r="U17" s="180">
        <f t="shared" si="8"/>
        <v>0</v>
      </c>
      <c r="V17" s="180">
        <f t="shared" si="8"/>
        <v>0</v>
      </c>
      <c r="W17" s="180">
        <f t="shared" si="8"/>
        <v>0</v>
      </c>
      <c r="X17" s="180">
        <f t="shared" si="8"/>
        <v>0</v>
      </c>
      <c r="Y17" s="180">
        <f t="shared" si="8"/>
        <v>0</v>
      </c>
      <c r="Z17" s="180">
        <f t="shared" si="8"/>
        <v>0</v>
      </c>
      <c r="AA17" s="180">
        <f t="shared" si="8"/>
        <v>0</v>
      </c>
      <c r="AB17" s="180">
        <f t="shared" si="8"/>
        <v>0</v>
      </c>
      <c r="AC17" s="180">
        <f t="shared" si="8"/>
        <v>0</v>
      </c>
      <c r="AD17" s="181">
        <f t="shared" si="8"/>
        <v>0</v>
      </c>
    </row>
    <row r="18" spans="2:30" s="168" customFormat="1" ht="26.25" customHeight="1" x14ac:dyDescent="0.25">
      <c r="B18" s="367" t="s">
        <v>34</v>
      </c>
      <c r="C18" s="169" t="s">
        <v>166</v>
      </c>
      <c r="D18" s="170" t="s">
        <v>165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2"/>
    </row>
    <row r="19" spans="2:30" s="168" customFormat="1" x14ac:dyDescent="0.25">
      <c r="B19" s="368"/>
      <c r="C19" s="173" t="s">
        <v>0</v>
      </c>
      <c r="D19" s="174" t="s">
        <v>164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6"/>
    </row>
    <row r="20" spans="2:30" s="177" customFormat="1" ht="13.5" thickBot="1" x14ac:dyDescent="0.3">
      <c r="B20" s="369"/>
      <c r="C20" s="182" t="s">
        <v>1</v>
      </c>
      <c r="D20" s="179" t="s">
        <v>158</v>
      </c>
      <c r="E20" s="180">
        <f>E18*E19</f>
        <v>0</v>
      </c>
      <c r="F20" s="180">
        <f t="shared" ref="F20:AD20" si="9">F18*F19</f>
        <v>0</v>
      </c>
      <c r="G20" s="180">
        <f t="shared" si="9"/>
        <v>0</v>
      </c>
      <c r="H20" s="180">
        <f t="shared" si="9"/>
        <v>0</v>
      </c>
      <c r="I20" s="180">
        <f t="shared" si="9"/>
        <v>0</v>
      </c>
      <c r="J20" s="180">
        <f t="shared" si="9"/>
        <v>0</v>
      </c>
      <c r="K20" s="180">
        <f t="shared" si="9"/>
        <v>0</v>
      </c>
      <c r="L20" s="180">
        <f t="shared" si="9"/>
        <v>0</v>
      </c>
      <c r="M20" s="180">
        <f t="shared" si="9"/>
        <v>0</v>
      </c>
      <c r="N20" s="180">
        <f t="shared" si="9"/>
        <v>0</v>
      </c>
      <c r="O20" s="180">
        <f t="shared" si="9"/>
        <v>0</v>
      </c>
      <c r="P20" s="180">
        <f t="shared" si="9"/>
        <v>0</v>
      </c>
      <c r="Q20" s="180">
        <f t="shared" si="9"/>
        <v>0</v>
      </c>
      <c r="R20" s="180">
        <f t="shared" si="9"/>
        <v>0</v>
      </c>
      <c r="S20" s="180">
        <f t="shared" si="9"/>
        <v>0</v>
      </c>
      <c r="T20" s="180">
        <f t="shared" si="9"/>
        <v>0</v>
      </c>
      <c r="U20" s="180">
        <f t="shared" si="9"/>
        <v>0</v>
      </c>
      <c r="V20" s="180">
        <f t="shared" si="9"/>
        <v>0</v>
      </c>
      <c r="W20" s="180">
        <f t="shared" si="9"/>
        <v>0</v>
      </c>
      <c r="X20" s="180">
        <f t="shared" si="9"/>
        <v>0</v>
      </c>
      <c r="Y20" s="180">
        <f t="shared" si="9"/>
        <v>0</v>
      </c>
      <c r="Z20" s="180">
        <f t="shared" si="9"/>
        <v>0</v>
      </c>
      <c r="AA20" s="180">
        <f t="shared" si="9"/>
        <v>0</v>
      </c>
      <c r="AB20" s="180">
        <f t="shared" si="9"/>
        <v>0</v>
      </c>
      <c r="AC20" s="180">
        <f t="shared" si="9"/>
        <v>0</v>
      </c>
      <c r="AD20" s="181">
        <f t="shared" si="9"/>
        <v>0</v>
      </c>
    </row>
    <row r="21" spans="2:30" s="168" customFormat="1" ht="26.25" customHeight="1" x14ac:dyDescent="0.25">
      <c r="B21" s="367" t="s">
        <v>35</v>
      </c>
      <c r="C21" s="169" t="s">
        <v>166</v>
      </c>
      <c r="D21" s="170" t="s">
        <v>165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2"/>
    </row>
    <row r="22" spans="2:30" s="168" customFormat="1" x14ac:dyDescent="0.25">
      <c r="B22" s="368"/>
      <c r="C22" s="173" t="s">
        <v>0</v>
      </c>
      <c r="D22" s="174" t="s">
        <v>164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6"/>
    </row>
    <row r="23" spans="2:30" s="177" customFormat="1" ht="13.5" thickBot="1" x14ac:dyDescent="0.3">
      <c r="B23" s="369"/>
      <c r="C23" s="182" t="s">
        <v>1</v>
      </c>
      <c r="D23" s="179" t="s">
        <v>158</v>
      </c>
      <c r="E23" s="180">
        <f>E21*E22</f>
        <v>0</v>
      </c>
      <c r="F23" s="180">
        <f t="shared" ref="F23:AD23" si="10">F21*F22</f>
        <v>0</v>
      </c>
      <c r="G23" s="180">
        <f t="shared" si="10"/>
        <v>0</v>
      </c>
      <c r="H23" s="180">
        <f t="shared" si="10"/>
        <v>0</v>
      </c>
      <c r="I23" s="180">
        <f t="shared" si="10"/>
        <v>0</v>
      </c>
      <c r="J23" s="180">
        <f t="shared" si="10"/>
        <v>0</v>
      </c>
      <c r="K23" s="180">
        <f t="shared" si="10"/>
        <v>0</v>
      </c>
      <c r="L23" s="180">
        <f t="shared" si="10"/>
        <v>0</v>
      </c>
      <c r="M23" s="180">
        <f t="shared" si="10"/>
        <v>0</v>
      </c>
      <c r="N23" s="180">
        <f t="shared" si="10"/>
        <v>0</v>
      </c>
      <c r="O23" s="180">
        <f t="shared" si="10"/>
        <v>0</v>
      </c>
      <c r="P23" s="180">
        <f t="shared" si="10"/>
        <v>0</v>
      </c>
      <c r="Q23" s="180">
        <f t="shared" si="10"/>
        <v>0</v>
      </c>
      <c r="R23" s="180">
        <f t="shared" si="10"/>
        <v>0</v>
      </c>
      <c r="S23" s="180">
        <f t="shared" si="10"/>
        <v>0</v>
      </c>
      <c r="T23" s="180">
        <f t="shared" si="10"/>
        <v>0</v>
      </c>
      <c r="U23" s="180">
        <f t="shared" si="10"/>
        <v>0</v>
      </c>
      <c r="V23" s="180">
        <f t="shared" si="10"/>
        <v>0</v>
      </c>
      <c r="W23" s="180">
        <f t="shared" si="10"/>
        <v>0</v>
      </c>
      <c r="X23" s="180">
        <f t="shared" si="10"/>
        <v>0</v>
      </c>
      <c r="Y23" s="180">
        <f t="shared" si="10"/>
        <v>0</v>
      </c>
      <c r="Z23" s="180">
        <f t="shared" si="10"/>
        <v>0</v>
      </c>
      <c r="AA23" s="180">
        <f t="shared" si="10"/>
        <v>0</v>
      </c>
      <c r="AB23" s="180">
        <f t="shared" si="10"/>
        <v>0</v>
      </c>
      <c r="AC23" s="180">
        <f t="shared" si="10"/>
        <v>0</v>
      </c>
      <c r="AD23" s="181">
        <f t="shared" si="10"/>
        <v>0</v>
      </c>
    </row>
    <row r="24" spans="2:30" s="168" customFormat="1" ht="26.25" customHeight="1" x14ac:dyDescent="0.25">
      <c r="B24" s="367" t="s">
        <v>36</v>
      </c>
      <c r="C24" s="169" t="s">
        <v>166</v>
      </c>
      <c r="D24" s="170" t="s">
        <v>165</v>
      </c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2"/>
    </row>
    <row r="25" spans="2:30" s="168" customFormat="1" x14ac:dyDescent="0.25">
      <c r="B25" s="368"/>
      <c r="C25" s="173" t="s">
        <v>0</v>
      </c>
      <c r="D25" s="174" t="s">
        <v>164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6"/>
    </row>
    <row r="26" spans="2:30" s="177" customFormat="1" ht="13.5" thickBot="1" x14ac:dyDescent="0.3">
      <c r="B26" s="369"/>
      <c r="C26" s="182" t="s">
        <v>1</v>
      </c>
      <c r="D26" s="179" t="s">
        <v>158</v>
      </c>
      <c r="E26" s="180">
        <f>E24*E25</f>
        <v>0</v>
      </c>
      <c r="F26" s="180">
        <f t="shared" ref="F26:AD26" si="11">F24*F25</f>
        <v>0</v>
      </c>
      <c r="G26" s="180">
        <f t="shared" si="11"/>
        <v>0</v>
      </c>
      <c r="H26" s="180">
        <f t="shared" si="11"/>
        <v>0</v>
      </c>
      <c r="I26" s="180">
        <f t="shared" si="11"/>
        <v>0</v>
      </c>
      <c r="J26" s="180">
        <f t="shared" si="11"/>
        <v>0</v>
      </c>
      <c r="K26" s="180">
        <f t="shared" si="11"/>
        <v>0</v>
      </c>
      <c r="L26" s="180">
        <f t="shared" si="11"/>
        <v>0</v>
      </c>
      <c r="M26" s="180">
        <f t="shared" si="11"/>
        <v>0</v>
      </c>
      <c r="N26" s="180">
        <f t="shared" si="11"/>
        <v>0</v>
      </c>
      <c r="O26" s="180">
        <f t="shared" si="11"/>
        <v>0</v>
      </c>
      <c r="P26" s="180">
        <f t="shared" si="11"/>
        <v>0</v>
      </c>
      <c r="Q26" s="180">
        <f t="shared" si="11"/>
        <v>0</v>
      </c>
      <c r="R26" s="180">
        <f t="shared" si="11"/>
        <v>0</v>
      </c>
      <c r="S26" s="180">
        <f t="shared" si="11"/>
        <v>0</v>
      </c>
      <c r="T26" s="180">
        <f t="shared" si="11"/>
        <v>0</v>
      </c>
      <c r="U26" s="180">
        <f t="shared" si="11"/>
        <v>0</v>
      </c>
      <c r="V26" s="180">
        <f t="shared" si="11"/>
        <v>0</v>
      </c>
      <c r="W26" s="180">
        <f t="shared" si="11"/>
        <v>0</v>
      </c>
      <c r="X26" s="180">
        <f t="shared" si="11"/>
        <v>0</v>
      </c>
      <c r="Y26" s="180">
        <f t="shared" si="11"/>
        <v>0</v>
      </c>
      <c r="Z26" s="180">
        <f t="shared" si="11"/>
        <v>0</v>
      </c>
      <c r="AA26" s="180">
        <f t="shared" si="11"/>
        <v>0</v>
      </c>
      <c r="AB26" s="180">
        <f t="shared" si="11"/>
        <v>0</v>
      </c>
      <c r="AC26" s="180">
        <f t="shared" si="11"/>
        <v>0</v>
      </c>
      <c r="AD26" s="181">
        <f t="shared" si="11"/>
        <v>0</v>
      </c>
    </row>
    <row r="27" spans="2:30" s="168" customFormat="1" ht="26.25" customHeight="1" x14ac:dyDescent="0.25">
      <c r="B27" s="367" t="s">
        <v>37</v>
      </c>
      <c r="C27" s="169" t="s">
        <v>166</v>
      </c>
      <c r="D27" s="170" t="s">
        <v>165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2"/>
    </row>
    <row r="28" spans="2:30" s="168" customFormat="1" x14ac:dyDescent="0.25">
      <c r="B28" s="368"/>
      <c r="C28" s="173" t="s">
        <v>0</v>
      </c>
      <c r="D28" s="174" t="s">
        <v>164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6"/>
    </row>
    <row r="29" spans="2:30" s="177" customFormat="1" ht="13.5" thickBot="1" x14ac:dyDescent="0.3">
      <c r="B29" s="369"/>
      <c r="C29" s="182" t="s">
        <v>1</v>
      </c>
      <c r="D29" s="179" t="s">
        <v>158</v>
      </c>
      <c r="E29" s="180">
        <f>E27*E28</f>
        <v>0</v>
      </c>
      <c r="F29" s="180">
        <f t="shared" ref="F29:AD29" si="12">F27*F28</f>
        <v>0</v>
      </c>
      <c r="G29" s="180">
        <f t="shared" si="12"/>
        <v>0</v>
      </c>
      <c r="H29" s="180">
        <f t="shared" si="12"/>
        <v>0</v>
      </c>
      <c r="I29" s="180">
        <f t="shared" si="12"/>
        <v>0</v>
      </c>
      <c r="J29" s="180">
        <f t="shared" si="12"/>
        <v>0</v>
      </c>
      <c r="K29" s="180">
        <f t="shared" si="12"/>
        <v>0</v>
      </c>
      <c r="L29" s="180">
        <f t="shared" si="12"/>
        <v>0</v>
      </c>
      <c r="M29" s="180">
        <f t="shared" si="12"/>
        <v>0</v>
      </c>
      <c r="N29" s="180">
        <f t="shared" si="12"/>
        <v>0</v>
      </c>
      <c r="O29" s="180">
        <f t="shared" si="12"/>
        <v>0</v>
      </c>
      <c r="P29" s="180">
        <f t="shared" si="12"/>
        <v>0</v>
      </c>
      <c r="Q29" s="180">
        <f t="shared" si="12"/>
        <v>0</v>
      </c>
      <c r="R29" s="180">
        <f t="shared" si="12"/>
        <v>0</v>
      </c>
      <c r="S29" s="180">
        <f t="shared" si="12"/>
        <v>0</v>
      </c>
      <c r="T29" s="180">
        <f t="shared" si="12"/>
        <v>0</v>
      </c>
      <c r="U29" s="180">
        <f t="shared" si="12"/>
        <v>0</v>
      </c>
      <c r="V29" s="180">
        <f t="shared" si="12"/>
        <v>0</v>
      </c>
      <c r="W29" s="180">
        <f t="shared" si="12"/>
        <v>0</v>
      </c>
      <c r="X29" s="180">
        <f t="shared" si="12"/>
        <v>0</v>
      </c>
      <c r="Y29" s="180">
        <f t="shared" si="12"/>
        <v>0</v>
      </c>
      <c r="Z29" s="180">
        <f t="shared" si="12"/>
        <v>0</v>
      </c>
      <c r="AA29" s="180">
        <f t="shared" si="12"/>
        <v>0</v>
      </c>
      <c r="AB29" s="180">
        <f t="shared" si="12"/>
        <v>0</v>
      </c>
      <c r="AC29" s="180">
        <f t="shared" si="12"/>
        <v>0</v>
      </c>
      <c r="AD29" s="181">
        <f t="shared" si="12"/>
        <v>0</v>
      </c>
    </row>
    <row r="30" spans="2:30" s="168" customFormat="1" ht="26.25" customHeight="1" x14ac:dyDescent="0.25">
      <c r="B30" s="367" t="s">
        <v>38</v>
      </c>
      <c r="C30" s="169" t="s">
        <v>166</v>
      </c>
      <c r="D30" s="170" t="s">
        <v>165</v>
      </c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</row>
    <row r="31" spans="2:30" s="168" customFormat="1" x14ac:dyDescent="0.25">
      <c r="B31" s="368"/>
      <c r="C31" s="173" t="s">
        <v>0</v>
      </c>
      <c r="D31" s="174" t="s">
        <v>164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6"/>
    </row>
    <row r="32" spans="2:30" s="177" customFormat="1" ht="13.5" thickBot="1" x14ac:dyDescent="0.3">
      <c r="B32" s="369"/>
      <c r="C32" s="182" t="s">
        <v>1</v>
      </c>
      <c r="D32" s="179" t="s">
        <v>158</v>
      </c>
      <c r="E32" s="180">
        <f>E30*E31</f>
        <v>0</v>
      </c>
      <c r="F32" s="180">
        <f t="shared" ref="F32:AD32" si="13">F30*F31</f>
        <v>0</v>
      </c>
      <c r="G32" s="180">
        <f t="shared" si="13"/>
        <v>0</v>
      </c>
      <c r="H32" s="180">
        <f t="shared" si="13"/>
        <v>0</v>
      </c>
      <c r="I32" s="180">
        <f t="shared" si="13"/>
        <v>0</v>
      </c>
      <c r="J32" s="180">
        <f t="shared" si="13"/>
        <v>0</v>
      </c>
      <c r="K32" s="180">
        <f t="shared" si="13"/>
        <v>0</v>
      </c>
      <c r="L32" s="180">
        <f t="shared" si="13"/>
        <v>0</v>
      </c>
      <c r="M32" s="180">
        <f t="shared" si="13"/>
        <v>0</v>
      </c>
      <c r="N32" s="180">
        <f t="shared" si="13"/>
        <v>0</v>
      </c>
      <c r="O32" s="180">
        <f t="shared" si="13"/>
        <v>0</v>
      </c>
      <c r="P32" s="180">
        <f t="shared" si="13"/>
        <v>0</v>
      </c>
      <c r="Q32" s="180">
        <f t="shared" si="13"/>
        <v>0</v>
      </c>
      <c r="R32" s="180">
        <f t="shared" si="13"/>
        <v>0</v>
      </c>
      <c r="S32" s="180">
        <f t="shared" si="13"/>
        <v>0</v>
      </c>
      <c r="T32" s="180">
        <f t="shared" si="13"/>
        <v>0</v>
      </c>
      <c r="U32" s="180">
        <f t="shared" si="13"/>
        <v>0</v>
      </c>
      <c r="V32" s="180">
        <f t="shared" si="13"/>
        <v>0</v>
      </c>
      <c r="W32" s="180">
        <f t="shared" si="13"/>
        <v>0</v>
      </c>
      <c r="X32" s="180">
        <f t="shared" si="13"/>
        <v>0</v>
      </c>
      <c r="Y32" s="180">
        <f t="shared" si="13"/>
        <v>0</v>
      </c>
      <c r="Z32" s="180">
        <f t="shared" si="13"/>
        <v>0</v>
      </c>
      <c r="AA32" s="180">
        <f t="shared" si="13"/>
        <v>0</v>
      </c>
      <c r="AB32" s="180">
        <f t="shared" si="13"/>
        <v>0</v>
      </c>
      <c r="AC32" s="180">
        <f t="shared" si="13"/>
        <v>0</v>
      </c>
      <c r="AD32" s="181">
        <f t="shared" si="13"/>
        <v>0</v>
      </c>
    </row>
    <row r="33" spans="2:30" s="168" customFormat="1" ht="26.25" customHeight="1" x14ac:dyDescent="0.25">
      <c r="B33" s="367" t="s">
        <v>39</v>
      </c>
      <c r="C33" s="169" t="s">
        <v>166</v>
      </c>
      <c r="D33" s="170" t="s">
        <v>165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2"/>
    </row>
    <row r="34" spans="2:30" s="168" customFormat="1" x14ac:dyDescent="0.25">
      <c r="B34" s="368"/>
      <c r="C34" s="173" t="s">
        <v>0</v>
      </c>
      <c r="D34" s="174" t="s">
        <v>164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</row>
    <row r="35" spans="2:30" s="177" customFormat="1" ht="13.5" thickBot="1" x14ac:dyDescent="0.3">
      <c r="B35" s="369"/>
      <c r="C35" s="182" t="s">
        <v>1</v>
      </c>
      <c r="D35" s="179" t="s">
        <v>158</v>
      </c>
      <c r="E35" s="180">
        <f>E33*E34</f>
        <v>0</v>
      </c>
      <c r="F35" s="180">
        <f t="shared" ref="F35:AD35" si="14">F33*F34</f>
        <v>0</v>
      </c>
      <c r="G35" s="180">
        <f t="shared" si="14"/>
        <v>0</v>
      </c>
      <c r="H35" s="180">
        <f t="shared" si="14"/>
        <v>0</v>
      </c>
      <c r="I35" s="180">
        <f t="shared" si="14"/>
        <v>0</v>
      </c>
      <c r="J35" s="180">
        <f t="shared" si="14"/>
        <v>0</v>
      </c>
      <c r="K35" s="180">
        <f t="shared" si="14"/>
        <v>0</v>
      </c>
      <c r="L35" s="180">
        <f t="shared" si="14"/>
        <v>0</v>
      </c>
      <c r="M35" s="180">
        <f t="shared" si="14"/>
        <v>0</v>
      </c>
      <c r="N35" s="180">
        <f t="shared" si="14"/>
        <v>0</v>
      </c>
      <c r="O35" s="180">
        <f t="shared" si="14"/>
        <v>0</v>
      </c>
      <c r="P35" s="180">
        <f t="shared" si="14"/>
        <v>0</v>
      </c>
      <c r="Q35" s="180">
        <f t="shared" si="14"/>
        <v>0</v>
      </c>
      <c r="R35" s="180">
        <f t="shared" si="14"/>
        <v>0</v>
      </c>
      <c r="S35" s="180">
        <f t="shared" si="14"/>
        <v>0</v>
      </c>
      <c r="T35" s="180">
        <f t="shared" si="14"/>
        <v>0</v>
      </c>
      <c r="U35" s="180">
        <f t="shared" si="14"/>
        <v>0</v>
      </c>
      <c r="V35" s="180">
        <f t="shared" si="14"/>
        <v>0</v>
      </c>
      <c r="W35" s="180">
        <f t="shared" si="14"/>
        <v>0</v>
      </c>
      <c r="X35" s="180">
        <f t="shared" si="14"/>
        <v>0</v>
      </c>
      <c r="Y35" s="180">
        <f t="shared" si="14"/>
        <v>0</v>
      </c>
      <c r="Z35" s="180">
        <f t="shared" si="14"/>
        <v>0</v>
      </c>
      <c r="AA35" s="180">
        <f t="shared" si="14"/>
        <v>0</v>
      </c>
      <c r="AB35" s="180">
        <f t="shared" si="14"/>
        <v>0</v>
      </c>
      <c r="AC35" s="180">
        <f t="shared" si="14"/>
        <v>0</v>
      </c>
      <c r="AD35" s="181">
        <f t="shared" si="14"/>
        <v>0</v>
      </c>
    </row>
    <row r="37" spans="2:30" ht="30" customHeight="1" x14ac:dyDescent="0.2">
      <c r="B37" s="362" t="s">
        <v>161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4"/>
    </row>
  </sheetData>
  <protectedRanges>
    <protectedRange sqref="E6:N6 C6 E9:N9 E12:N12 E15:N15 E18:N18 E21:N21 E24:N24 E27:N27 E30:N30 E33:N33 A2 C9 C12 C15 C18 C21 C24 C27 C30 C33" name="Rozstęp2"/>
  </protectedRanges>
  <mergeCells count="14">
    <mergeCell ref="A1:C1"/>
    <mergeCell ref="B21:B23"/>
    <mergeCell ref="B24:B26"/>
    <mergeCell ref="B27:B29"/>
    <mergeCell ref="B30:B32"/>
    <mergeCell ref="B37:L37"/>
    <mergeCell ref="B33:B35"/>
    <mergeCell ref="B15:B17"/>
    <mergeCell ref="B18:B20"/>
    <mergeCell ref="A2:C2"/>
    <mergeCell ref="A3:C3"/>
    <mergeCell ref="B6:B8"/>
    <mergeCell ref="B9:B11"/>
    <mergeCell ref="B12:B14"/>
  </mergeCells>
  <pageMargins left="0.23622047244094491" right="0.23622047244094491" top="0.74803149606299213" bottom="0.74803149606299213" header="0.31496062992125984" footer="0.31496062992125984"/>
  <pageSetup paperSize="9" scale="67" fitToWidth="2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AD37"/>
  <sheetViews>
    <sheetView showGridLines="0" view="pageBreakPreview" zoomScale="60" zoomScaleNormal="60" workbookViewId="0">
      <selection activeCell="E6" sqref="E6"/>
    </sheetView>
  </sheetViews>
  <sheetFormatPr defaultRowHeight="14.25" x14ac:dyDescent="0.2"/>
  <cols>
    <col min="1" max="1" width="13.7109375" style="160" customWidth="1"/>
    <col min="2" max="2" width="15.140625" style="160" customWidth="1"/>
    <col min="3" max="3" width="26" style="160" customWidth="1"/>
    <col min="4" max="4" width="9.140625" style="160"/>
    <col min="5" max="30" width="13.7109375" style="160" customWidth="1"/>
    <col min="31" max="16384" width="9.140625" style="160"/>
  </cols>
  <sheetData>
    <row r="1" spans="1:30" s="163" customFormat="1" x14ac:dyDescent="0.2">
      <c r="A1" s="365" t="s">
        <v>0</v>
      </c>
      <c r="B1" s="365"/>
      <c r="C1" s="366"/>
      <c r="D1" s="161" t="s">
        <v>156</v>
      </c>
      <c r="E1" s="162" t="e">
        <f t="shared" ref="E1:M1" si="0">E3*1000/E2</f>
        <v>#DIV/0!</v>
      </c>
      <c r="F1" s="162" t="e">
        <f t="shared" si="0"/>
        <v>#DIV/0!</v>
      </c>
      <c r="G1" s="162" t="e">
        <f t="shared" si="0"/>
        <v>#DIV/0!</v>
      </c>
      <c r="H1" s="162" t="e">
        <f t="shared" si="0"/>
        <v>#DIV/0!</v>
      </c>
      <c r="I1" s="162" t="e">
        <f t="shared" si="0"/>
        <v>#DIV/0!</v>
      </c>
      <c r="J1" s="162" t="e">
        <f t="shared" si="0"/>
        <v>#DIV/0!</v>
      </c>
      <c r="K1" s="162" t="e">
        <f t="shared" si="0"/>
        <v>#DIV/0!</v>
      </c>
      <c r="L1" s="162" t="e">
        <f t="shared" si="0"/>
        <v>#DIV/0!</v>
      </c>
      <c r="M1" s="162" t="e">
        <f t="shared" si="0"/>
        <v>#DIV/0!</v>
      </c>
      <c r="N1" s="162" t="e">
        <f>N3*1000/N2</f>
        <v>#DIV/0!</v>
      </c>
      <c r="O1" s="162" t="e">
        <f t="shared" ref="O1:AD1" si="1">O3*1000/O2</f>
        <v>#DIV/0!</v>
      </c>
      <c r="P1" s="162" t="e">
        <f t="shared" si="1"/>
        <v>#DIV/0!</v>
      </c>
      <c r="Q1" s="162" t="e">
        <f t="shared" si="1"/>
        <v>#DIV/0!</v>
      </c>
      <c r="R1" s="162" t="e">
        <f t="shared" si="1"/>
        <v>#DIV/0!</v>
      </c>
      <c r="S1" s="162" t="e">
        <f t="shared" si="1"/>
        <v>#DIV/0!</v>
      </c>
      <c r="T1" s="162" t="e">
        <f t="shared" si="1"/>
        <v>#DIV/0!</v>
      </c>
      <c r="U1" s="162" t="e">
        <f t="shared" si="1"/>
        <v>#DIV/0!</v>
      </c>
      <c r="V1" s="162" t="e">
        <f t="shared" si="1"/>
        <v>#DIV/0!</v>
      </c>
      <c r="W1" s="162" t="e">
        <f t="shared" si="1"/>
        <v>#DIV/0!</v>
      </c>
      <c r="X1" s="162" t="e">
        <f t="shared" si="1"/>
        <v>#DIV/0!</v>
      </c>
      <c r="Y1" s="162" t="e">
        <f t="shared" si="1"/>
        <v>#DIV/0!</v>
      </c>
      <c r="Z1" s="162" t="e">
        <f t="shared" si="1"/>
        <v>#DIV/0!</v>
      </c>
      <c r="AA1" s="162" t="e">
        <f t="shared" si="1"/>
        <v>#DIV/0!</v>
      </c>
      <c r="AB1" s="162" t="e">
        <f t="shared" si="1"/>
        <v>#DIV/0!</v>
      </c>
      <c r="AC1" s="162" t="e">
        <f t="shared" si="1"/>
        <v>#DIV/0!</v>
      </c>
      <c r="AD1" s="162" t="e">
        <f t="shared" si="1"/>
        <v>#DIV/0!</v>
      </c>
    </row>
    <row r="2" spans="1:30" s="163" customFormat="1" x14ac:dyDescent="0.2">
      <c r="A2" s="371" t="s">
        <v>138</v>
      </c>
      <c r="B2" s="371"/>
      <c r="C2" s="371"/>
      <c r="D2" s="161" t="s">
        <v>157</v>
      </c>
      <c r="E2" s="164">
        <f>(E6+E9+E12+E15+E18+E21+E24+E27+E30+E33)</f>
        <v>0</v>
      </c>
      <c r="F2" s="164">
        <f t="shared" ref="F2:AD2" si="2">(F6+F9+F12+F15+F18+F21+F24+F27+F30+F33)</f>
        <v>0</v>
      </c>
      <c r="G2" s="164">
        <f t="shared" si="2"/>
        <v>0</v>
      </c>
      <c r="H2" s="164">
        <f t="shared" si="2"/>
        <v>0</v>
      </c>
      <c r="I2" s="164">
        <f t="shared" si="2"/>
        <v>0</v>
      </c>
      <c r="J2" s="164">
        <f t="shared" si="2"/>
        <v>0</v>
      </c>
      <c r="K2" s="164">
        <f t="shared" si="2"/>
        <v>0</v>
      </c>
      <c r="L2" s="164">
        <f t="shared" si="2"/>
        <v>0</v>
      </c>
      <c r="M2" s="164">
        <f t="shared" si="2"/>
        <v>0</v>
      </c>
      <c r="N2" s="164">
        <f t="shared" si="2"/>
        <v>0</v>
      </c>
      <c r="O2" s="164">
        <f t="shared" si="2"/>
        <v>0</v>
      </c>
      <c r="P2" s="164">
        <f t="shared" si="2"/>
        <v>0</v>
      </c>
      <c r="Q2" s="164">
        <f t="shared" si="2"/>
        <v>0</v>
      </c>
      <c r="R2" s="164">
        <f t="shared" si="2"/>
        <v>0</v>
      </c>
      <c r="S2" s="164">
        <f t="shared" si="2"/>
        <v>0</v>
      </c>
      <c r="T2" s="164">
        <f t="shared" si="2"/>
        <v>0</v>
      </c>
      <c r="U2" s="164">
        <f t="shared" si="2"/>
        <v>0</v>
      </c>
      <c r="V2" s="164">
        <f t="shared" si="2"/>
        <v>0</v>
      </c>
      <c r="W2" s="164">
        <f t="shared" si="2"/>
        <v>0</v>
      </c>
      <c r="X2" s="164">
        <f t="shared" si="2"/>
        <v>0</v>
      </c>
      <c r="Y2" s="164">
        <f t="shared" si="2"/>
        <v>0</v>
      </c>
      <c r="Z2" s="164">
        <f t="shared" si="2"/>
        <v>0</v>
      </c>
      <c r="AA2" s="164">
        <f t="shared" si="2"/>
        <v>0</v>
      </c>
      <c r="AB2" s="164">
        <f t="shared" si="2"/>
        <v>0</v>
      </c>
      <c r="AC2" s="164">
        <f t="shared" si="2"/>
        <v>0</v>
      </c>
      <c r="AD2" s="164">
        <f t="shared" si="2"/>
        <v>0</v>
      </c>
    </row>
    <row r="3" spans="1:30" s="166" customFormat="1" x14ac:dyDescent="0.2">
      <c r="A3" s="370" t="s">
        <v>292</v>
      </c>
      <c r="B3" s="370"/>
      <c r="C3" s="370"/>
      <c r="D3" s="161" t="s">
        <v>40</v>
      </c>
      <c r="E3" s="165">
        <f>(E8+E11+E14+E17+E20+E23+E26+E29+E32+E35)/1000</f>
        <v>0</v>
      </c>
      <c r="F3" s="165">
        <f t="shared" ref="F3:AD3" si="3">(F8+F11+F14+F17+F20+F23+F26+F29+F32+F35)/1000</f>
        <v>0</v>
      </c>
      <c r="G3" s="165">
        <f t="shared" si="3"/>
        <v>0</v>
      </c>
      <c r="H3" s="165">
        <f t="shared" si="3"/>
        <v>0</v>
      </c>
      <c r="I3" s="165">
        <f t="shared" si="3"/>
        <v>0</v>
      </c>
      <c r="J3" s="165">
        <f t="shared" si="3"/>
        <v>0</v>
      </c>
      <c r="K3" s="165">
        <f t="shared" si="3"/>
        <v>0</v>
      </c>
      <c r="L3" s="165">
        <f t="shared" si="3"/>
        <v>0</v>
      </c>
      <c r="M3" s="165">
        <f t="shared" si="3"/>
        <v>0</v>
      </c>
      <c r="N3" s="165">
        <f t="shared" si="3"/>
        <v>0</v>
      </c>
      <c r="O3" s="165">
        <f t="shared" si="3"/>
        <v>0</v>
      </c>
      <c r="P3" s="165">
        <f t="shared" si="3"/>
        <v>0</v>
      </c>
      <c r="Q3" s="165">
        <f t="shared" si="3"/>
        <v>0</v>
      </c>
      <c r="R3" s="165">
        <f t="shared" si="3"/>
        <v>0</v>
      </c>
      <c r="S3" s="165">
        <f t="shared" si="3"/>
        <v>0</v>
      </c>
      <c r="T3" s="165">
        <f t="shared" si="3"/>
        <v>0</v>
      </c>
      <c r="U3" s="165">
        <f t="shared" si="3"/>
        <v>0</v>
      </c>
      <c r="V3" s="165">
        <f t="shared" si="3"/>
        <v>0</v>
      </c>
      <c r="W3" s="165">
        <f t="shared" si="3"/>
        <v>0</v>
      </c>
      <c r="X3" s="165">
        <f t="shared" si="3"/>
        <v>0</v>
      </c>
      <c r="Y3" s="165">
        <f t="shared" si="3"/>
        <v>0</v>
      </c>
      <c r="Z3" s="165">
        <f t="shared" si="3"/>
        <v>0</v>
      </c>
      <c r="AA3" s="165">
        <f t="shared" si="3"/>
        <v>0</v>
      </c>
      <c r="AB3" s="165">
        <f t="shared" si="3"/>
        <v>0</v>
      </c>
      <c r="AC3" s="165">
        <f t="shared" si="3"/>
        <v>0</v>
      </c>
      <c r="AD3" s="165">
        <f t="shared" si="3"/>
        <v>0</v>
      </c>
    </row>
    <row r="4" spans="1:30" x14ac:dyDescent="0.2"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</row>
    <row r="5" spans="1:30" s="167" customFormat="1" ht="15" thickBot="1" x14ac:dyDescent="0.25">
      <c r="D5" s="160" t="s">
        <v>29</v>
      </c>
      <c r="E5" s="1" t="s">
        <v>3</v>
      </c>
      <c r="F5" s="1" t="s">
        <v>4</v>
      </c>
      <c r="G5" s="1" t="s">
        <v>28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1" t="s">
        <v>25</v>
      </c>
      <c r="AC5" s="21" t="s">
        <v>26</v>
      </c>
      <c r="AD5" s="21" t="s">
        <v>27</v>
      </c>
    </row>
    <row r="6" spans="1:30" s="168" customFormat="1" ht="26.25" customHeight="1" x14ac:dyDescent="0.25">
      <c r="B6" s="367" t="s">
        <v>41</v>
      </c>
      <c r="C6" s="169" t="s">
        <v>2</v>
      </c>
      <c r="D6" s="170" t="s">
        <v>157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2"/>
    </row>
    <row r="7" spans="1:30" s="168" customFormat="1" x14ac:dyDescent="0.25">
      <c r="B7" s="368"/>
      <c r="C7" s="173" t="s">
        <v>0</v>
      </c>
      <c r="D7" s="174" t="s">
        <v>156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6"/>
    </row>
    <row r="8" spans="1:30" s="177" customFormat="1" ht="13.5" customHeight="1" thickBot="1" x14ac:dyDescent="0.3">
      <c r="B8" s="369"/>
      <c r="C8" s="178" t="s">
        <v>1</v>
      </c>
      <c r="D8" s="179" t="s">
        <v>158</v>
      </c>
      <c r="E8" s="180">
        <f>E6*E7</f>
        <v>0</v>
      </c>
      <c r="F8" s="180">
        <f t="shared" ref="F8:AD8" si="4">F6*F7</f>
        <v>0</v>
      </c>
      <c r="G8" s="180">
        <f t="shared" si="4"/>
        <v>0</v>
      </c>
      <c r="H8" s="180">
        <f t="shared" si="4"/>
        <v>0</v>
      </c>
      <c r="I8" s="180">
        <f t="shared" si="4"/>
        <v>0</v>
      </c>
      <c r="J8" s="180">
        <f t="shared" si="4"/>
        <v>0</v>
      </c>
      <c r="K8" s="180">
        <f t="shared" si="4"/>
        <v>0</v>
      </c>
      <c r="L8" s="180">
        <f t="shared" si="4"/>
        <v>0</v>
      </c>
      <c r="M8" s="180">
        <f t="shared" si="4"/>
        <v>0</v>
      </c>
      <c r="N8" s="180">
        <f t="shared" si="4"/>
        <v>0</v>
      </c>
      <c r="O8" s="180">
        <f t="shared" si="4"/>
        <v>0</v>
      </c>
      <c r="P8" s="180">
        <f t="shared" si="4"/>
        <v>0</v>
      </c>
      <c r="Q8" s="180">
        <f t="shared" si="4"/>
        <v>0</v>
      </c>
      <c r="R8" s="180">
        <f t="shared" si="4"/>
        <v>0</v>
      </c>
      <c r="S8" s="180">
        <f t="shared" si="4"/>
        <v>0</v>
      </c>
      <c r="T8" s="180">
        <f t="shared" si="4"/>
        <v>0</v>
      </c>
      <c r="U8" s="180">
        <f t="shared" si="4"/>
        <v>0</v>
      </c>
      <c r="V8" s="180">
        <f t="shared" si="4"/>
        <v>0</v>
      </c>
      <c r="W8" s="180">
        <f t="shared" si="4"/>
        <v>0</v>
      </c>
      <c r="X8" s="180">
        <f t="shared" si="4"/>
        <v>0</v>
      </c>
      <c r="Y8" s="180">
        <f t="shared" si="4"/>
        <v>0</v>
      </c>
      <c r="Z8" s="180">
        <f t="shared" si="4"/>
        <v>0</v>
      </c>
      <c r="AA8" s="180">
        <f t="shared" si="4"/>
        <v>0</v>
      </c>
      <c r="AB8" s="180">
        <f t="shared" si="4"/>
        <v>0</v>
      </c>
      <c r="AC8" s="180">
        <f t="shared" si="4"/>
        <v>0</v>
      </c>
      <c r="AD8" s="181">
        <f t="shared" si="4"/>
        <v>0</v>
      </c>
    </row>
    <row r="9" spans="1:30" s="168" customFormat="1" ht="26.25" customHeight="1" x14ac:dyDescent="0.25">
      <c r="B9" s="367" t="s">
        <v>42</v>
      </c>
      <c r="C9" s="169" t="s">
        <v>2</v>
      </c>
      <c r="D9" s="170" t="s">
        <v>157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2"/>
    </row>
    <row r="10" spans="1:30" s="168" customFormat="1" x14ac:dyDescent="0.25">
      <c r="B10" s="368"/>
      <c r="C10" s="173" t="s">
        <v>0</v>
      </c>
      <c r="D10" s="174" t="s">
        <v>156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6"/>
    </row>
    <row r="11" spans="1:30" s="177" customFormat="1" ht="13.5" customHeight="1" thickBot="1" x14ac:dyDescent="0.3">
      <c r="B11" s="369"/>
      <c r="C11" s="182" t="s">
        <v>1</v>
      </c>
      <c r="D11" s="179" t="s">
        <v>158</v>
      </c>
      <c r="E11" s="180">
        <f>E9*E10</f>
        <v>0</v>
      </c>
      <c r="F11" s="180">
        <f t="shared" ref="F11:AD11" si="5">F9*F10</f>
        <v>0</v>
      </c>
      <c r="G11" s="180">
        <f t="shared" si="5"/>
        <v>0</v>
      </c>
      <c r="H11" s="180">
        <f t="shared" si="5"/>
        <v>0</v>
      </c>
      <c r="I11" s="180">
        <f t="shared" si="5"/>
        <v>0</v>
      </c>
      <c r="J11" s="180">
        <f t="shared" si="5"/>
        <v>0</v>
      </c>
      <c r="K11" s="180">
        <f t="shared" si="5"/>
        <v>0</v>
      </c>
      <c r="L11" s="180">
        <f t="shared" si="5"/>
        <v>0</v>
      </c>
      <c r="M11" s="180">
        <f t="shared" si="5"/>
        <v>0</v>
      </c>
      <c r="N11" s="180">
        <f t="shared" si="5"/>
        <v>0</v>
      </c>
      <c r="O11" s="180">
        <f t="shared" si="5"/>
        <v>0</v>
      </c>
      <c r="P11" s="180">
        <f t="shared" si="5"/>
        <v>0</v>
      </c>
      <c r="Q11" s="180">
        <f t="shared" si="5"/>
        <v>0</v>
      </c>
      <c r="R11" s="180">
        <f t="shared" si="5"/>
        <v>0</v>
      </c>
      <c r="S11" s="180">
        <f t="shared" si="5"/>
        <v>0</v>
      </c>
      <c r="T11" s="180">
        <f t="shared" si="5"/>
        <v>0</v>
      </c>
      <c r="U11" s="180">
        <f t="shared" si="5"/>
        <v>0</v>
      </c>
      <c r="V11" s="180">
        <f t="shared" si="5"/>
        <v>0</v>
      </c>
      <c r="W11" s="180">
        <f t="shared" si="5"/>
        <v>0</v>
      </c>
      <c r="X11" s="180">
        <f t="shared" si="5"/>
        <v>0</v>
      </c>
      <c r="Y11" s="180">
        <f t="shared" si="5"/>
        <v>0</v>
      </c>
      <c r="Z11" s="180">
        <f t="shared" si="5"/>
        <v>0</v>
      </c>
      <c r="AA11" s="180">
        <f t="shared" si="5"/>
        <v>0</v>
      </c>
      <c r="AB11" s="180">
        <f t="shared" si="5"/>
        <v>0</v>
      </c>
      <c r="AC11" s="180">
        <f t="shared" si="5"/>
        <v>0</v>
      </c>
      <c r="AD11" s="181">
        <f t="shared" si="5"/>
        <v>0</v>
      </c>
    </row>
    <row r="12" spans="1:30" s="168" customFormat="1" ht="26.25" customHeight="1" x14ac:dyDescent="0.25">
      <c r="B12" s="367" t="s">
        <v>43</v>
      </c>
      <c r="C12" s="169" t="s">
        <v>2</v>
      </c>
      <c r="D12" s="170" t="s">
        <v>157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2"/>
    </row>
    <row r="13" spans="1:30" s="168" customFormat="1" x14ac:dyDescent="0.25">
      <c r="B13" s="368"/>
      <c r="C13" s="173" t="s">
        <v>0</v>
      </c>
      <c r="D13" s="174" t="s">
        <v>156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6"/>
    </row>
    <row r="14" spans="1:30" s="177" customFormat="1" ht="13.5" customHeight="1" thickBot="1" x14ac:dyDescent="0.3">
      <c r="B14" s="369"/>
      <c r="C14" s="182" t="s">
        <v>1</v>
      </c>
      <c r="D14" s="179" t="s">
        <v>158</v>
      </c>
      <c r="E14" s="180">
        <f>E12*E13</f>
        <v>0</v>
      </c>
      <c r="F14" s="180">
        <f t="shared" ref="F14:AD14" si="6">F12*F13</f>
        <v>0</v>
      </c>
      <c r="G14" s="180">
        <f t="shared" si="6"/>
        <v>0</v>
      </c>
      <c r="H14" s="180">
        <f t="shared" si="6"/>
        <v>0</v>
      </c>
      <c r="I14" s="180">
        <f t="shared" si="6"/>
        <v>0</v>
      </c>
      <c r="J14" s="180">
        <f t="shared" si="6"/>
        <v>0</v>
      </c>
      <c r="K14" s="180">
        <f t="shared" si="6"/>
        <v>0</v>
      </c>
      <c r="L14" s="180">
        <f t="shared" si="6"/>
        <v>0</v>
      </c>
      <c r="M14" s="180">
        <f t="shared" si="6"/>
        <v>0</v>
      </c>
      <c r="N14" s="180">
        <f t="shared" si="6"/>
        <v>0</v>
      </c>
      <c r="O14" s="180">
        <f t="shared" si="6"/>
        <v>0</v>
      </c>
      <c r="P14" s="180">
        <f t="shared" si="6"/>
        <v>0</v>
      </c>
      <c r="Q14" s="180">
        <f t="shared" si="6"/>
        <v>0</v>
      </c>
      <c r="R14" s="180">
        <f t="shared" si="6"/>
        <v>0</v>
      </c>
      <c r="S14" s="180">
        <f t="shared" si="6"/>
        <v>0</v>
      </c>
      <c r="T14" s="180">
        <f t="shared" si="6"/>
        <v>0</v>
      </c>
      <c r="U14" s="180">
        <f t="shared" si="6"/>
        <v>0</v>
      </c>
      <c r="V14" s="180">
        <f t="shared" si="6"/>
        <v>0</v>
      </c>
      <c r="W14" s="180">
        <f t="shared" si="6"/>
        <v>0</v>
      </c>
      <c r="X14" s="180">
        <f t="shared" si="6"/>
        <v>0</v>
      </c>
      <c r="Y14" s="180">
        <f t="shared" si="6"/>
        <v>0</v>
      </c>
      <c r="Z14" s="180">
        <f t="shared" si="6"/>
        <v>0</v>
      </c>
      <c r="AA14" s="180">
        <f t="shared" si="6"/>
        <v>0</v>
      </c>
      <c r="AB14" s="180">
        <f t="shared" si="6"/>
        <v>0</v>
      </c>
      <c r="AC14" s="180">
        <f t="shared" si="6"/>
        <v>0</v>
      </c>
      <c r="AD14" s="181">
        <f t="shared" si="6"/>
        <v>0</v>
      </c>
    </row>
    <row r="15" spans="1:30" s="168" customFormat="1" ht="26.25" customHeight="1" x14ac:dyDescent="0.25">
      <c r="B15" s="367" t="s">
        <v>44</v>
      </c>
      <c r="C15" s="169" t="s">
        <v>2</v>
      </c>
      <c r="D15" s="170" t="s">
        <v>157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2"/>
    </row>
    <row r="16" spans="1:30" s="168" customFormat="1" x14ac:dyDescent="0.25">
      <c r="B16" s="368"/>
      <c r="C16" s="173" t="s">
        <v>0</v>
      </c>
      <c r="D16" s="174" t="s">
        <v>156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6"/>
    </row>
    <row r="17" spans="2:30" s="177" customFormat="1" ht="13.5" customHeight="1" thickBot="1" x14ac:dyDescent="0.3">
      <c r="B17" s="369"/>
      <c r="C17" s="182" t="s">
        <v>1</v>
      </c>
      <c r="D17" s="179" t="s">
        <v>158</v>
      </c>
      <c r="E17" s="180">
        <f>E15*E16</f>
        <v>0</v>
      </c>
      <c r="F17" s="180">
        <f t="shared" ref="F17:AD17" si="7">F15*F16</f>
        <v>0</v>
      </c>
      <c r="G17" s="180">
        <f t="shared" si="7"/>
        <v>0</v>
      </c>
      <c r="H17" s="180">
        <f t="shared" si="7"/>
        <v>0</v>
      </c>
      <c r="I17" s="180">
        <f t="shared" si="7"/>
        <v>0</v>
      </c>
      <c r="J17" s="180">
        <f t="shared" si="7"/>
        <v>0</v>
      </c>
      <c r="K17" s="180">
        <f t="shared" si="7"/>
        <v>0</v>
      </c>
      <c r="L17" s="180">
        <f t="shared" si="7"/>
        <v>0</v>
      </c>
      <c r="M17" s="180">
        <f t="shared" si="7"/>
        <v>0</v>
      </c>
      <c r="N17" s="180">
        <f t="shared" si="7"/>
        <v>0</v>
      </c>
      <c r="O17" s="180">
        <f t="shared" si="7"/>
        <v>0</v>
      </c>
      <c r="P17" s="180">
        <f t="shared" si="7"/>
        <v>0</v>
      </c>
      <c r="Q17" s="180">
        <f t="shared" si="7"/>
        <v>0</v>
      </c>
      <c r="R17" s="180">
        <f t="shared" si="7"/>
        <v>0</v>
      </c>
      <c r="S17" s="180">
        <f t="shared" si="7"/>
        <v>0</v>
      </c>
      <c r="T17" s="180">
        <f t="shared" si="7"/>
        <v>0</v>
      </c>
      <c r="U17" s="180">
        <f t="shared" si="7"/>
        <v>0</v>
      </c>
      <c r="V17" s="180">
        <f t="shared" si="7"/>
        <v>0</v>
      </c>
      <c r="W17" s="180">
        <f t="shared" si="7"/>
        <v>0</v>
      </c>
      <c r="X17" s="180">
        <f t="shared" si="7"/>
        <v>0</v>
      </c>
      <c r="Y17" s="180">
        <f t="shared" si="7"/>
        <v>0</v>
      </c>
      <c r="Z17" s="180">
        <f t="shared" si="7"/>
        <v>0</v>
      </c>
      <c r="AA17" s="180">
        <f t="shared" si="7"/>
        <v>0</v>
      </c>
      <c r="AB17" s="180">
        <f t="shared" si="7"/>
        <v>0</v>
      </c>
      <c r="AC17" s="180">
        <f t="shared" si="7"/>
        <v>0</v>
      </c>
      <c r="AD17" s="181">
        <f t="shared" si="7"/>
        <v>0</v>
      </c>
    </row>
    <row r="18" spans="2:30" s="168" customFormat="1" ht="26.25" customHeight="1" x14ac:dyDescent="0.25">
      <c r="B18" s="367" t="s">
        <v>45</v>
      </c>
      <c r="C18" s="169" t="s">
        <v>2</v>
      </c>
      <c r="D18" s="170" t="s">
        <v>157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2"/>
    </row>
    <row r="19" spans="2:30" s="168" customFormat="1" x14ac:dyDescent="0.25">
      <c r="B19" s="368"/>
      <c r="C19" s="173" t="s">
        <v>0</v>
      </c>
      <c r="D19" s="174" t="s">
        <v>156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6"/>
    </row>
    <row r="20" spans="2:30" s="177" customFormat="1" ht="13.5" customHeight="1" thickBot="1" x14ac:dyDescent="0.3">
      <c r="B20" s="369"/>
      <c r="C20" s="182" t="s">
        <v>1</v>
      </c>
      <c r="D20" s="179" t="s">
        <v>158</v>
      </c>
      <c r="E20" s="180">
        <f>E18*E19</f>
        <v>0</v>
      </c>
      <c r="F20" s="180">
        <f t="shared" ref="F20:AD20" si="8">F18*F19</f>
        <v>0</v>
      </c>
      <c r="G20" s="180">
        <f t="shared" si="8"/>
        <v>0</v>
      </c>
      <c r="H20" s="180">
        <f t="shared" si="8"/>
        <v>0</v>
      </c>
      <c r="I20" s="180">
        <f t="shared" si="8"/>
        <v>0</v>
      </c>
      <c r="J20" s="180">
        <f t="shared" si="8"/>
        <v>0</v>
      </c>
      <c r="K20" s="180">
        <f t="shared" si="8"/>
        <v>0</v>
      </c>
      <c r="L20" s="180">
        <f t="shared" si="8"/>
        <v>0</v>
      </c>
      <c r="M20" s="180">
        <f t="shared" si="8"/>
        <v>0</v>
      </c>
      <c r="N20" s="180">
        <f t="shared" si="8"/>
        <v>0</v>
      </c>
      <c r="O20" s="180">
        <f t="shared" si="8"/>
        <v>0</v>
      </c>
      <c r="P20" s="180">
        <f t="shared" si="8"/>
        <v>0</v>
      </c>
      <c r="Q20" s="180">
        <f t="shared" si="8"/>
        <v>0</v>
      </c>
      <c r="R20" s="180">
        <f t="shared" si="8"/>
        <v>0</v>
      </c>
      <c r="S20" s="180">
        <f t="shared" si="8"/>
        <v>0</v>
      </c>
      <c r="T20" s="180">
        <f t="shared" si="8"/>
        <v>0</v>
      </c>
      <c r="U20" s="180">
        <f t="shared" si="8"/>
        <v>0</v>
      </c>
      <c r="V20" s="180">
        <f t="shared" si="8"/>
        <v>0</v>
      </c>
      <c r="W20" s="180">
        <f t="shared" si="8"/>
        <v>0</v>
      </c>
      <c r="X20" s="180">
        <f t="shared" si="8"/>
        <v>0</v>
      </c>
      <c r="Y20" s="180">
        <f t="shared" si="8"/>
        <v>0</v>
      </c>
      <c r="Z20" s="180">
        <f t="shared" si="8"/>
        <v>0</v>
      </c>
      <c r="AA20" s="180">
        <f t="shared" si="8"/>
        <v>0</v>
      </c>
      <c r="AB20" s="180">
        <f t="shared" si="8"/>
        <v>0</v>
      </c>
      <c r="AC20" s="180">
        <f t="shared" si="8"/>
        <v>0</v>
      </c>
      <c r="AD20" s="181">
        <f t="shared" si="8"/>
        <v>0</v>
      </c>
    </row>
    <row r="21" spans="2:30" s="168" customFormat="1" ht="26.25" customHeight="1" x14ac:dyDescent="0.25">
      <c r="B21" s="367" t="s">
        <v>46</v>
      </c>
      <c r="C21" s="169" t="s">
        <v>2</v>
      </c>
      <c r="D21" s="170" t="s">
        <v>157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2"/>
    </row>
    <row r="22" spans="2:30" s="168" customFormat="1" x14ac:dyDescent="0.25">
      <c r="B22" s="368"/>
      <c r="C22" s="173" t="s">
        <v>0</v>
      </c>
      <c r="D22" s="174" t="s">
        <v>156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6"/>
    </row>
    <row r="23" spans="2:30" s="177" customFormat="1" ht="13.5" customHeight="1" thickBot="1" x14ac:dyDescent="0.3">
      <c r="B23" s="369"/>
      <c r="C23" s="182" t="s">
        <v>1</v>
      </c>
      <c r="D23" s="179" t="s">
        <v>158</v>
      </c>
      <c r="E23" s="180">
        <f>E21*E22</f>
        <v>0</v>
      </c>
      <c r="F23" s="180">
        <f t="shared" ref="F23:AD23" si="9">F21*F22</f>
        <v>0</v>
      </c>
      <c r="G23" s="180">
        <f t="shared" si="9"/>
        <v>0</v>
      </c>
      <c r="H23" s="180">
        <f t="shared" si="9"/>
        <v>0</v>
      </c>
      <c r="I23" s="180">
        <f t="shared" si="9"/>
        <v>0</v>
      </c>
      <c r="J23" s="180">
        <f t="shared" si="9"/>
        <v>0</v>
      </c>
      <c r="K23" s="180">
        <f t="shared" si="9"/>
        <v>0</v>
      </c>
      <c r="L23" s="180">
        <f t="shared" si="9"/>
        <v>0</v>
      </c>
      <c r="M23" s="180">
        <f t="shared" si="9"/>
        <v>0</v>
      </c>
      <c r="N23" s="180">
        <f t="shared" si="9"/>
        <v>0</v>
      </c>
      <c r="O23" s="180">
        <f t="shared" si="9"/>
        <v>0</v>
      </c>
      <c r="P23" s="180">
        <f t="shared" si="9"/>
        <v>0</v>
      </c>
      <c r="Q23" s="180">
        <f t="shared" si="9"/>
        <v>0</v>
      </c>
      <c r="R23" s="180">
        <f t="shared" si="9"/>
        <v>0</v>
      </c>
      <c r="S23" s="180">
        <f t="shared" si="9"/>
        <v>0</v>
      </c>
      <c r="T23" s="180">
        <f t="shared" si="9"/>
        <v>0</v>
      </c>
      <c r="U23" s="180">
        <f t="shared" si="9"/>
        <v>0</v>
      </c>
      <c r="V23" s="180">
        <f t="shared" si="9"/>
        <v>0</v>
      </c>
      <c r="W23" s="180">
        <f t="shared" si="9"/>
        <v>0</v>
      </c>
      <c r="X23" s="180">
        <f t="shared" si="9"/>
        <v>0</v>
      </c>
      <c r="Y23" s="180">
        <f t="shared" si="9"/>
        <v>0</v>
      </c>
      <c r="Z23" s="180">
        <f t="shared" si="9"/>
        <v>0</v>
      </c>
      <c r="AA23" s="180">
        <f t="shared" si="9"/>
        <v>0</v>
      </c>
      <c r="AB23" s="180">
        <f t="shared" si="9"/>
        <v>0</v>
      </c>
      <c r="AC23" s="180">
        <f t="shared" si="9"/>
        <v>0</v>
      </c>
      <c r="AD23" s="181">
        <f t="shared" si="9"/>
        <v>0</v>
      </c>
    </row>
    <row r="24" spans="2:30" s="168" customFormat="1" ht="26.25" customHeight="1" x14ac:dyDescent="0.25">
      <c r="B24" s="367" t="s">
        <v>47</v>
      </c>
      <c r="C24" s="169" t="s">
        <v>2</v>
      </c>
      <c r="D24" s="170" t="s">
        <v>157</v>
      </c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2"/>
    </row>
    <row r="25" spans="2:30" s="168" customFormat="1" x14ac:dyDescent="0.25">
      <c r="B25" s="368"/>
      <c r="C25" s="173" t="s">
        <v>0</v>
      </c>
      <c r="D25" s="174" t="s">
        <v>156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6"/>
    </row>
    <row r="26" spans="2:30" s="177" customFormat="1" ht="13.5" customHeight="1" thickBot="1" x14ac:dyDescent="0.3">
      <c r="B26" s="369"/>
      <c r="C26" s="182" t="s">
        <v>1</v>
      </c>
      <c r="D26" s="179" t="s">
        <v>158</v>
      </c>
      <c r="E26" s="180">
        <f>E24*E25</f>
        <v>0</v>
      </c>
      <c r="F26" s="180">
        <f t="shared" ref="F26:AD26" si="10">F24*F25</f>
        <v>0</v>
      </c>
      <c r="G26" s="180">
        <f t="shared" si="10"/>
        <v>0</v>
      </c>
      <c r="H26" s="180">
        <f t="shared" si="10"/>
        <v>0</v>
      </c>
      <c r="I26" s="180">
        <f t="shared" si="10"/>
        <v>0</v>
      </c>
      <c r="J26" s="180">
        <f t="shared" si="10"/>
        <v>0</v>
      </c>
      <c r="K26" s="180">
        <f t="shared" si="10"/>
        <v>0</v>
      </c>
      <c r="L26" s="180">
        <f t="shared" si="10"/>
        <v>0</v>
      </c>
      <c r="M26" s="180">
        <f t="shared" si="10"/>
        <v>0</v>
      </c>
      <c r="N26" s="180">
        <f t="shared" si="10"/>
        <v>0</v>
      </c>
      <c r="O26" s="180">
        <f t="shared" si="10"/>
        <v>0</v>
      </c>
      <c r="P26" s="180">
        <f t="shared" si="10"/>
        <v>0</v>
      </c>
      <c r="Q26" s="180">
        <f t="shared" si="10"/>
        <v>0</v>
      </c>
      <c r="R26" s="180">
        <f t="shared" si="10"/>
        <v>0</v>
      </c>
      <c r="S26" s="180">
        <f t="shared" si="10"/>
        <v>0</v>
      </c>
      <c r="T26" s="180">
        <f t="shared" si="10"/>
        <v>0</v>
      </c>
      <c r="U26" s="180">
        <f t="shared" si="10"/>
        <v>0</v>
      </c>
      <c r="V26" s="180">
        <f t="shared" si="10"/>
        <v>0</v>
      </c>
      <c r="W26" s="180">
        <f t="shared" si="10"/>
        <v>0</v>
      </c>
      <c r="X26" s="180">
        <f t="shared" si="10"/>
        <v>0</v>
      </c>
      <c r="Y26" s="180">
        <f t="shared" si="10"/>
        <v>0</v>
      </c>
      <c r="Z26" s="180">
        <f t="shared" si="10"/>
        <v>0</v>
      </c>
      <c r="AA26" s="180">
        <f t="shared" si="10"/>
        <v>0</v>
      </c>
      <c r="AB26" s="180">
        <f t="shared" si="10"/>
        <v>0</v>
      </c>
      <c r="AC26" s="180">
        <f t="shared" si="10"/>
        <v>0</v>
      </c>
      <c r="AD26" s="181">
        <f t="shared" si="10"/>
        <v>0</v>
      </c>
    </row>
    <row r="27" spans="2:30" s="168" customFormat="1" ht="26.25" customHeight="1" x14ac:dyDescent="0.25">
      <c r="B27" s="367" t="s">
        <v>48</v>
      </c>
      <c r="C27" s="169" t="s">
        <v>2</v>
      </c>
      <c r="D27" s="170" t="s">
        <v>157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2"/>
    </row>
    <row r="28" spans="2:30" s="168" customFormat="1" x14ac:dyDescent="0.25">
      <c r="B28" s="368"/>
      <c r="C28" s="173" t="s">
        <v>0</v>
      </c>
      <c r="D28" s="174" t="s">
        <v>156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6"/>
    </row>
    <row r="29" spans="2:30" s="177" customFormat="1" ht="13.5" customHeight="1" thickBot="1" x14ac:dyDescent="0.3">
      <c r="B29" s="369"/>
      <c r="C29" s="182" t="s">
        <v>1</v>
      </c>
      <c r="D29" s="179" t="s">
        <v>158</v>
      </c>
      <c r="E29" s="180">
        <f>E27*E28</f>
        <v>0</v>
      </c>
      <c r="F29" s="180">
        <f t="shared" ref="F29:AD29" si="11">F27*F28</f>
        <v>0</v>
      </c>
      <c r="G29" s="180">
        <f t="shared" si="11"/>
        <v>0</v>
      </c>
      <c r="H29" s="180">
        <f t="shared" si="11"/>
        <v>0</v>
      </c>
      <c r="I29" s="180">
        <f t="shared" si="11"/>
        <v>0</v>
      </c>
      <c r="J29" s="180">
        <f t="shared" si="11"/>
        <v>0</v>
      </c>
      <c r="K29" s="180">
        <f t="shared" si="11"/>
        <v>0</v>
      </c>
      <c r="L29" s="180">
        <f t="shared" si="11"/>
        <v>0</v>
      </c>
      <c r="M29" s="180">
        <f t="shared" si="11"/>
        <v>0</v>
      </c>
      <c r="N29" s="180">
        <f t="shared" si="11"/>
        <v>0</v>
      </c>
      <c r="O29" s="180">
        <f t="shared" si="11"/>
        <v>0</v>
      </c>
      <c r="P29" s="180">
        <f t="shared" si="11"/>
        <v>0</v>
      </c>
      <c r="Q29" s="180">
        <f t="shared" si="11"/>
        <v>0</v>
      </c>
      <c r="R29" s="180">
        <f t="shared" si="11"/>
        <v>0</v>
      </c>
      <c r="S29" s="180">
        <f t="shared" si="11"/>
        <v>0</v>
      </c>
      <c r="T29" s="180">
        <f t="shared" si="11"/>
        <v>0</v>
      </c>
      <c r="U29" s="180">
        <f t="shared" si="11"/>
        <v>0</v>
      </c>
      <c r="V29" s="180">
        <f t="shared" si="11"/>
        <v>0</v>
      </c>
      <c r="W29" s="180">
        <f t="shared" si="11"/>
        <v>0</v>
      </c>
      <c r="X29" s="180">
        <f t="shared" si="11"/>
        <v>0</v>
      </c>
      <c r="Y29" s="180">
        <f t="shared" si="11"/>
        <v>0</v>
      </c>
      <c r="Z29" s="180">
        <f t="shared" si="11"/>
        <v>0</v>
      </c>
      <c r="AA29" s="180">
        <f t="shared" si="11"/>
        <v>0</v>
      </c>
      <c r="AB29" s="180">
        <f t="shared" si="11"/>
        <v>0</v>
      </c>
      <c r="AC29" s="180">
        <f t="shared" si="11"/>
        <v>0</v>
      </c>
      <c r="AD29" s="181">
        <f t="shared" si="11"/>
        <v>0</v>
      </c>
    </row>
    <row r="30" spans="2:30" s="168" customFormat="1" ht="30" customHeight="1" x14ac:dyDescent="0.25">
      <c r="B30" s="367" t="s">
        <v>49</v>
      </c>
      <c r="C30" s="169" t="s">
        <v>2</v>
      </c>
      <c r="D30" s="170" t="s">
        <v>157</v>
      </c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</row>
    <row r="31" spans="2:30" s="168" customFormat="1" x14ac:dyDescent="0.25">
      <c r="B31" s="368"/>
      <c r="C31" s="173" t="s">
        <v>0</v>
      </c>
      <c r="D31" s="174" t="s">
        <v>156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6"/>
    </row>
    <row r="32" spans="2:30" s="177" customFormat="1" ht="13.5" customHeight="1" thickBot="1" x14ac:dyDescent="0.3">
      <c r="B32" s="369"/>
      <c r="C32" s="182" t="s">
        <v>1</v>
      </c>
      <c r="D32" s="179" t="s">
        <v>158</v>
      </c>
      <c r="E32" s="180">
        <f>E30*E31</f>
        <v>0</v>
      </c>
      <c r="F32" s="180">
        <f t="shared" ref="F32:AD32" si="12">F30*F31</f>
        <v>0</v>
      </c>
      <c r="G32" s="180">
        <f t="shared" si="12"/>
        <v>0</v>
      </c>
      <c r="H32" s="180">
        <f t="shared" si="12"/>
        <v>0</v>
      </c>
      <c r="I32" s="180">
        <f t="shared" si="12"/>
        <v>0</v>
      </c>
      <c r="J32" s="180">
        <f t="shared" si="12"/>
        <v>0</v>
      </c>
      <c r="K32" s="180">
        <f t="shared" si="12"/>
        <v>0</v>
      </c>
      <c r="L32" s="180">
        <f t="shared" si="12"/>
        <v>0</v>
      </c>
      <c r="M32" s="180">
        <f t="shared" si="12"/>
        <v>0</v>
      </c>
      <c r="N32" s="180">
        <f t="shared" si="12"/>
        <v>0</v>
      </c>
      <c r="O32" s="180">
        <f t="shared" si="12"/>
        <v>0</v>
      </c>
      <c r="P32" s="180">
        <f t="shared" si="12"/>
        <v>0</v>
      </c>
      <c r="Q32" s="180">
        <f t="shared" si="12"/>
        <v>0</v>
      </c>
      <c r="R32" s="180">
        <f t="shared" si="12"/>
        <v>0</v>
      </c>
      <c r="S32" s="180">
        <f t="shared" si="12"/>
        <v>0</v>
      </c>
      <c r="T32" s="180">
        <f t="shared" si="12"/>
        <v>0</v>
      </c>
      <c r="U32" s="180">
        <f t="shared" si="12"/>
        <v>0</v>
      </c>
      <c r="V32" s="180">
        <f t="shared" si="12"/>
        <v>0</v>
      </c>
      <c r="W32" s="180">
        <f t="shared" si="12"/>
        <v>0</v>
      </c>
      <c r="X32" s="180">
        <f t="shared" si="12"/>
        <v>0</v>
      </c>
      <c r="Y32" s="180">
        <f t="shared" si="12"/>
        <v>0</v>
      </c>
      <c r="Z32" s="180">
        <f t="shared" si="12"/>
        <v>0</v>
      </c>
      <c r="AA32" s="180">
        <f t="shared" si="12"/>
        <v>0</v>
      </c>
      <c r="AB32" s="180">
        <f t="shared" si="12"/>
        <v>0</v>
      </c>
      <c r="AC32" s="180">
        <f t="shared" si="12"/>
        <v>0</v>
      </c>
      <c r="AD32" s="181">
        <f t="shared" si="12"/>
        <v>0</v>
      </c>
    </row>
    <row r="33" spans="2:30" s="168" customFormat="1" ht="26.25" customHeight="1" x14ac:dyDescent="0.25">
      <c r="B33" s="367" t="s">
        <v>50</v>
      </c>
      <c r="C33" s="169" t="s">
        <v>2</v>
      </c>
      <c r="D33" s="170" t="s">
        <v>157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2"/>
    </row>
    <row r="34" spans="2:30" s="168" customFormat="1" x14ac:dyDescent="0.25">
      <c r="B34" s="368"/>
      <c r="C34" s="173" t="s">
        <v>0</v>
      </c>
      <c r="D34" s="174" t="s">
        <v>156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</row>
    <row r="35" spans="2:30" s="177" customFormat="1" ht="14.25" customHeight="1" thickBot="1" x14ac:dyDescent="0.3">
      <c r="B35" s="369"/>
      <c r="C35" s="182" t="s">
        <v>1</v>
      </c>
      <c r="D35" s="179" t="s">
        <v>158</v>
      </c>
      <c r="E35" s="180">
        <f>E33*E34</f>
        <v>0</v>
      </c>
      <c r="F35" s="180">
        <f t="shared" ref="F35:AD35" si="13">F33*F34</f>
        <v>0</v>
      </c>
      <c r="G35" s="180">
        <f t="shared" si="13"/>
        <v>0</v>
      </c>
      <c r="H35" s="180">
        <f t="shared" si="13"/>
        <v>0</v>
      </c>
      <c r="I35" s="180">
        <f t="shared" si="13"/>
        <v>0</v>
      </c>
      <c r="J35" s="180">
        <f t="shared" si="13"/>
        <v>0</v>
      </c>
      <c r="K35" s="180">
        <f t="shared" si="13"/>
        <v>0</v>
      </c>
      <c r="L35" s="180">
        <f t="shared" si="13"/>
        <v>0</v>
      </c>
      <c r="M35" s="180">
        <f t="shared" si="13"/>
        <v>0</v>
      </c>
      <c r="N35" s="180">
        <f t="shared" si="13"/>
        <v>0</v>
      </c>
      <c r="O35" s="180">
        <f t="shared" si="13"/>
        <v>0</v>
      </c>
      <c r="P35" s="180">
        <f t="shared" si="13"/>
        <v>0</v>
      </c>
      <c r="Q35" s="180">
        <f t="shared" si="13"/>
        <v>0</v>
      </c>
      <c r="R35" s="180">
        <f t="shared" si="13"/>
        <v>0</v>
      </c>
      <c r="S35" s="180">
        <f t="shared" si="13"/>
        <v>0</v>
      </c>
      <c r="T35" s="180">
        <f t="shared" si="13"/>
        <v>0</v>
      </c>
      <c r="U35" s="180">
        <f t="shared" si="13"/>
        <v>0</v>
      </c>
      <c r="V35" s="180">
        <f t="shared" si="13"/>
        <v>0</v>
      </c>
      <c r="W35" s="180">
        <f t="shared" si="13"/>
        <v>0</v>
      </c>
      <c r="X35" s="180">
        <f t="shared" si="13"/>
        <v>0</v>
      </c>
      <c r="Y35" s="180">
        <f t="shared" si="13"/>
        <v>0</v>
      </c>
      <c r="Z35" s="180">
        <f t="shared" si="13"/>
        <v>0</v>
      </c>
      <c r="AA35" s="180">
        <f t="shared" si="13"/>
        <v>0</v>
      </c>
      <c r="AB35" s="180">
        <f t="shared" si="13"/>
        <v>0</v>
      </c>
      <c r="AC35" s="180">
        <f t="shared" si="13"/>
        <v>0</v>
      </c>
      <c r="AD35" s="181">
        <f t="shared" si="13"/>
        <v>0</v>
      </c>
    </row>
    <row r="37" spans="2:30" ht="30" customHeight="1" x14ac:dyDescent="0.2">
      <c r="B37" s="362" t="s">
        <v>167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4"/>
    </row>
  </sheetData>
  <protectedRanges>
    <protectedRange sqref="E6:N6 C6 E9:N9 E12:N12 E15:N15 E18:N18 E21:N21 E24:N24 E27:N27 C9 C12 C15 C18 C21 C24 C27 E30:N30 E33:N33 C30 C33 A2" name="Rozstęp2"/>
  </protectedRanges>
  <mergeCells count="14">
    <mergeCell ref="A1:C1"/>
    <mergeCell ref="B21:B23"/>
    <mergeCell ref="B24:B26"/>
    <mergeCell ref="B27:B29"/>
    <mergeCell ref="B30:B32"/>
    <mergeCell ref="B37:L37"/>
    <mergeCell ref="B33:B35"/>
    <mergeCell ref="B15:B17"/>
    <mergeCell ref="B18:B20"/>
    <mergeCell ref="A2:C2"/>
    <mergeCell ref="A3:C3"/>
    <mergeCell ref="B6:B8"/>
    <mergeCell ref="B9:B11"/>
    <mergeCell ref="B12:B14"/>
  </mergeCells>
  <pageMargins left="0.23622047244094491" right="0.23622047244094491" top="0.74803149606299213" bottom="0.74803149606299213" header="0.31496062992125984" footer="0.31496062992125984"/>
  <pageSetup paperSize="9" scale="67" fitToWidth="2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AD5"/>
  <sheetViews>
    <sheetView showGridLines="0" view="pageBreakPreview" zoomScale="60" zoomScaleNormal="90" workbookViewId="0">
      <selection activeCell="E3" sqref="E3"/>
    </sheetView>
  </sheetViews>
  <sheetFormatPr defaultRowHeight="14.25" x14ac:dyDescent="0.2"/>
  <cols>
    <col min="1" max="1" width="13.7109375" style="160" customWidth="1"/>
    <col min="2" max="2" width="15.140625" style="160" customWidth="1"/>
    <col min="3" max="3" width="12.7109375" style="160" customWidth="1"/>
    <col min="4" max="4" width="9.140625" style="160"/>
    <col min="5" max="30" width="14.7109375" style="160" customWidth="1"/>
    <col min="31" max="16384" width="9.140625" style="160"/>
  </cols>
  <sheetData>
    <row r="2" spans="2:30" s="159" customFormat="1" ht="24.75" customHeight="1" x14ac:dyDescent="0.25">
      <c r="D2" s="159" t="s">
        <v>29</v>
      </c>
      <c r="E2" s="1" t="s">
        <v>3</v>
      </c>
      <c r="F2" s="1" t="s">
        <v>4</v>
      </c>
      <c r="G2" s="1" t="s">
        <v>28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21" t="s">
        <v>17</v>
      </c>
      <c r="U2" s="21" t="s">
        <v>18</v>
      </c>
      <c r="V2" s="21" t="s">
        <v>19</v>
      </c>
      <c r="W2" s="21" t="s">
        <v>20</v>
      </c>
      <c r="X2" s="21" t="s">
        <v>21</v>
      </c>
      <c r="Y2" s="21" t="s">
        <v>22</v>
      </c>
      <c r="Z2" s="21" t="s">
        <v>23</v>
      </c>
      <c r="AA2" s="21" t="s">
        <v>24</v>
      </c>
      <c r="AB2" s="21" t="s">
        <v>25</v>
      </c>
      <c r="AC2" s="21" t="s">
        <v>26</v>
      </c>
      <c r="AD2" s="21" t="s">
        <v>27</v>
      </c>
    </row>
    <row r="3" spans="2:30" ht="37.5" customHeight="1" x14ac:dyDescent="0.2">
      <c r="B3" s="372" t="s">
        <v>290</v>
      </c>
      <c r="C3" s="373"/>
      <c r="D3" s="183" t="s">
        <v>168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4" spans="2:30" ht="37.5" customHeight="1" thickBot="1" x14ac:dyDescent="0.25">
      <c r="B4" s="374" t="s">
        <v>154</v>
      </c>
      <c r="C4" s="375"/>
      <c r="D4" s="185" t="s">
        <v>169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</row>
    <row r="5" spans="2:30" ht="27.75" customHeight="1" x14ac:dyDescent="0.2">
      <c r="B5" s="376" t="s">
        <v>291</v>
      </c>
      <c r="C5" s="377"/>
      <c r="D5" s="187" t="s">
        <v>170</v>
      </c>
      <c r="E5" s="188">
        <f>E4*E3</f>
        <v>0</v>
      </c>
      <c r="F5" s="188">
        <f t="shared" ref="F5:AD5" si="0">F4*F3</f>
        <v>0</v>
      </c>
      <c r="G5" s="188">
        <f t="shared" si="0"/>
        <v>0</v>
      </c>
      <c r="H5" s="188">
        <f t="shared" si="0"/>
        <v>0</v>
      </c>
      <c r="I5" s="188">
        <f t="shared" si="0"/>
        <v>0</v>
      </c>
      <c r="J5" s="188">
        <f t="shared" si="0"/>
        <v>0</v>
      </c>
      <c r="K5" s="188">
        <f t="shared" si="0"/>
        <v>0</v>
      </c>
      <c r="L5" s="188">
        <f t="shared" si="0"/>
        <v>0</v>
      </c>
      <c r="M5" s="188">
        <f t="shared" si="0"/>
        <v>0</v>
      </c>
      <c r="N5" s="188">
        <f t="shared" si="0"/>
        <v>0</v>
      </c>
      <c r="O5" s="188">
        <f t="shared" si="0"/>
        <v>0</v>
      </c>
      <c r="P5" s="188">
        <f t="shared" si="0"/>
        <v>0</v>
      </c>
      <c r="Q5" s="188">
        <f t="shared" si="0"/>
        <v>0</v>
      </c>
      <c r="R5" s="188">
        <f t="shared" si="0"/>
        <v>0</v>
      </c>
      <c r="S5" s="188">
        <f t="shared" si="0"/>
        <v>0</v>
      </c>
      <c r="T5" s="188">
        <f t="shared" si="0"/>
        <v>0</v>
      </c>
      <c r="U5" s="188">
        <f t="shared" si="0"/>
        <v>0</v>
      </c>
      <c r="V5" s="188">
        <f t="shared" si="0"/>
        <v>0</v>
      </c>
      <c r="W5" s="188">
        <f t="shared" si="0"/>
        <v>0</v>
      </c>
      <c r="X5" s="188">
        <f t="shared" si="0"/>
        <v>0</v>
      </c>
      <c r="Y5" s="188">
        <f t="shared" si="0"/>
        <v>0</v>
      </c>
      <c r="Z5" s="188">
        <f t="shared" si="0"/>
        <v>0</v>
      </c>
      <c r="AA5" s="188">
        <f t="shared" si="0"/>
        <v>0</v>
      </c>
      <c r="AB5" s="188">
        <f t="shared" si="0"/>
        <v>0</v>
      </c>
      <c r="AC5" s="188">
        <f t="shared" si="0"/>
        <v>0</v>
      </c>
      <c r="AD5" s="188">
        <f t="shared" si="0"/>
        <v>0</v>
      </c>
    </row>
  </sheetData>
  <mergeCells count="3">
    <mergeCell ref="B3:C3"/>
    <mergeCell ref="B4:C4"/>
    <mergeCell ref="B5:C5"/>
  </mergeCells>
  <pageMargins left="0.23622047244094491" right="0.23622047244094491" top="0.74803149606299213" bottom="0.74803149606299213" header="0.31496062992125984" footer="0.31496062992125984"/>
  <pageSetup paperSize="9" scale="65" fitToWidth="2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Formularz PKI</vt:lpstr>
      <vt:lpstr>Arkusz2</vt:lpstr>
      <vt:lpstr>Dane Techniczne i Ekonomiczne</vt:lpstr>
      <vt:lpstr>Sprzedaż energii elektrycznej</vt:lpstr>
      <vt:lpstr>Sprzedaż ciepła</vt:lpstr>
      <vt:lpstr>Zakup paliwa</vt:lpstr>
      <vt:lpstr>Zakup CO2</vt:lpstr>
      <vt:lpstr>'Formularz PKI'!Obszar_wydruku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2022-01-19T09:33:41Z</cp:lastPrinted>
  <dcterms:created xsi:type="dcterms:W3CDTF">2021-02-18T10:27:18Z</dcterms:created>
  <dcterms:modified xsi:type="dcterms:W3CDTF">2022-01-26T08:41:18Z</dcterms:modified>
</cp:coreProperties>
</file>