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1_2022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B33" i="1" l="1"/>
  <c r="B32" i="1" l="1"/>
  <c r="B35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<sst xmlns="http://schemas.openxmlformats.org/spreadsheetml/2006/main" count="141" uniqueCount="114">
  <si>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</si>
  <si>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</si>
  <si>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</si>
  <si>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</si>
  <si>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</si>
  <si>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</si>
  <si>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</si>
  <si>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</si>
  <si>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</si>
  <si>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</si>
  <si>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</si>
  <si>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</si>
  <si>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</si>
  <si>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</si>
  <si>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</si>
  <si>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</si>
  <si>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</si>
  <si>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</si>
  <si>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</si>
  <si>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</si>
  <si>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</si>
  <si>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</si>
  <si>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</si>
  <si>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</si>
  <si>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</si>
  <si>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</si>
  <si>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</si>
  <si>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</si>
  <si>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</si>
  <si>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</si>
  <si>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</si>
  <si>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</si>
  <si>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</si>
  <si>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</si>
  <si>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</si>
  <si>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</si>
  <si>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</si>
  <si>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</si>
  <si>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</si>
  <si>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</si>
  <si>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</si>
  <si>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</si>
  <si>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</si>
  <si>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</si>
  <si>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</si>
  <si>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</si>
  <si>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</si>
  <si>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</si>
  <si>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</si>
  <si>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</si>
  <si>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</si>
  <si>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</si>
  <si>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</si>
  <si>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</si>
  <si>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</si>
  <si>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</si>
  <si>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</si>
  <si>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</si>
  <si>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</si>
  <si>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</si>
  <si>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</si>
  <si>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</si>
  <si>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</si>
  <si>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</si>
  <si>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</si>
  <si>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</si>
  <si>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</si>
  <si>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</si>
  <si>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</si>
  <si>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</si>
  <si>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</si>
  <si>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</si>
  <si>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</si>
  <si>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</si>
  <si>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</si>
  <si>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</si>
  <si>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</si>
  <si>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</si>
  <si>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</si>
  <si>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</si>
  <si>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</si>
  <si>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</si>
  <si>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</si>
  <si>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</si>
  <si>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</si>
  <si>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</si>
  <si>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</si>
  <si>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</si>
  <si>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</si>
  <si>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</si>
  <si>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</si>
  <si>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</si>
  <si>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</si>
  <si>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</si>
  <si>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</si>
  <si>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</si>
  <si>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</si>
  <si>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</si>
  <si>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</si>
  <si>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</si>
  <si>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</si>
  <si>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</si>
  <si>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</si>
  <si>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</si>
  <si>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</si>
  <si>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</si>
  <si>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</si>
  <si>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</si>
  <si>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</si>
  <si>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</si>
  <si>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</si>
  <si>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</si>
  <si>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ACHP/1/2022</t>
  </si>
  <si>
    <t>* Ważna na dzień złożenia oferty decyzja, o której mowa w art. 19 ust. 1 ustawy z dnia 14 grudnia 2018 r. o promowaniu energii elektrycznej z wysokosprawnej kogeneracji (Dz.U. z 2021 r. poz. 144,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</si>
</sst>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57"/>
      <c r="J1" s="157"/>
      <c r="K1" s="157"/>
      <c r="L1" s="157"/>
      <c r="M1" s="15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58"/>
      <c r="J2" s="158"/>
      <c r="K2" s="158"/>
      <c r="L2" s="158"/>
      <c r="M2" s="15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73" t="s">
        <v>96</v>
      </c>
      <c r="J3" s="173"/>
      <c r="K3" s="173"/>
      <c r="L3" s="173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74"/>
      <c r="J4" s="174"/>
      <c r="K4" s="174"/>
      <c r="L4" s="174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74"/>
      <c r="J5" s="174"/>
      <c r="K5" s="174"/>
      <c r="L5" s="174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74"/>
      <c r="J6" s="174"/>
      <c r="K6" s="174"/>
      <c r="L6" s="174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59" t="s">
        <v>90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4"/>
    </row>
    <row r="10" spans="1:19" ht="9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9" ht="29.25" customHeight="1" x14ac:dyDescent="0.2">
      <c r="A11" s="9" t="s">
        <v>0</v>
      </c>
      <c r="B11" s="139" t="s">
        <v>59</v>
      </c>
      <c r="C11" s="140"/>
      <c r="D11" s="140"/>
      <c r="E11" s="140"/>
      <c r="F11" s="141"/>
      <c r="G11" s="166" t="s">
        <v>112</v>
      </c>
      <c r="H11" s="167"/>
      <c r="I11" s="167"/>
      <c r="J11" s="167"/>
      <c r="K11" s="167"/>
      <c r="L11" s="167"/>
      <c r="M11" s="168"/>
    </row>
    <row r="12" spans="1:19" ht="33" customHeight="1" x14ac:dyDescent="0.2">
      <c r="A12" s="9" t="s">
        <v>1</v>
      </c>
      <c r="B12" s="172" t="s">
        <v>97</v>
      </c>
      <c r="C12" s="172"/>
      <c r="D12" s="172"/>
      <c r="E12" s="172"/>
      <c r="F12" s="79"/>
      <c r="G12" s="169" t="s">
        <v>57</v>
      </c>
      <c r="H12" s="170"/>
      <c r="I12" s="170"/>
      <c r="J12" s="170"/>
      <c r="K12" s="170"/>
      <c r="L12" s="170"/>
      <c r="M12" s="171"/>
    </row>
    <row r="13" spans="1:19" ht="9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9" s="30" customFormat="1" ht="13.5" customHeight="1" x14ac:dyDescent="0.2">
      <c r="A14" s="161" t="s">
        <v>85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9"/>
    </row>
    <row r="15" spans="1:19" s="30" customFormat="1" ht="31.5" customHeight="1" x14ac:dyDescent="0.2">
      <c r="A15" s="9" t="s">
        <v>0</v>
      </c>
      <c r="B15" s="162" t="s">
        <v>98</v>
      </c>
      <c r="C15" s="162"/>
      <c r="D15" s="162"/>
      <c r="E15" s="162"/>
      <c r="F15" s="162"/>
      <c r="G15" s="163"/>
      <c r="H15" s="163"/>
      <c r="I15" s="163"/>
      <c r="J15" s="163"/>
      <c r="K15" s="163"/>
      <c r="L15" s="163"/>
      <c r="M15" s="163"/>
      <c r="N15" s="29"/>
    </row>
    <row r="16" spans="1:19" s="30" customFormat="1" ht="41.25" customHeight="1" x14ac:dyDescent="0.2">
      <c r="A16" s="9" t="s">
        <v>1</v>
      </c>
      <c r="B16" s="162" t="s">
        <v>99</v>
      </c>
      <c r="C16" s="162"/>
      <c r="D16" s="162"/>
      <c r="E16" s="162"/>
      <c r="F16" s="162"/>
      <c r="G16" s="175"/>
      <c r="H16" s="175"/>
      <c r="I16" s="175"/>
      <c r="J16" s="175"/>
      <c r="K16" s="175"/>
      <c r="L16" s="175"/>
      <c r="M16" s="175"/>
      <c r="N16" s="29"/>
    </row>
    <row r="17" spans="1:19" s="30" customFormat="1" ht="28.5" customHeight="1" x14ac:dyDescent="0.2">
      <c r="A17" s="9" t="s">
        <v>2</v>
      </c>
      <c r="B17" s="139" t="s">
        <v>100</v>
      </c>
      <c r="C17" s="140"/>
      <c r="D17" s="140"/>
      <c r="E17" s="140"/>
      <c r="F17" s="141"/>
      <c r="G17" s="183"/>
      <c r="H17" s="184"/>
      <c r="I17" s="184"/>
      <c r="J17" s="184"/>
      <c r="K17" s="184"/>
      <c r="L17" s="184"/>
      <c r="M17" s="185"/>
      <c r="N17" s="29"/>
    </row>
    <row r="18" spans="1:19" s="30" customFormat="1" ht="39" customHeight="1" x14ac:dyDescent="0.2">
      <c r="A18" s="9" t="s">
        <v>66</v>
      </c>
      <c r="B18" s="79" t="s">
        <v>91</v>
      </c>
      <c r="C18" s="80"/>
      <c r="D18" s="80"/>
      <c r="E18" s="80"/>
      <c r="F18" s="81"/>
      <c r="G18" s="176"/>
      <c r="H18" s="177"/>
      <c r="I18" s="177"/>
      <c r="J18" s="177"/>
      <c r="K18" s="177"/>
      <c r="L18" s="177"/>
      <c r="M18" s="178"/>
      <c r="N18" s="29"/>
    </row>
    <row r="19" spans="1:19" s="30" customFormat="1" ht="9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29"/>
    </row>
    <row r="20" spans="1:19" s="30" customFormat="1" ht="13.5" customHeight="1" x14ac:dyDescent="0.2">
      <c r="A20" s="161" t="s">
        <v>89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29"/>
    </row>
    <row r="21" spans="1:19" s="30" customFormat="1" ht="24" customHeight="1" x14ac:dyDescent="0.2">
      <c r="A21" s="31" t="s">
        <v>0</v>
      </c>
      <c r="B21" s="194" t="s">
        <v>101</v>
      </c>
      <c r="C21" s="195"/>
      <c r="D21" s="195"/>
      <c r="E21" s="196"/>
      <c r="F21" s="186"/>
      <c r="G21" s="186"/>
      <c r="H21" s="186"/>
      <c r="I21" s="186"/>
      <c r="J21" s="186"/>
      <c r="K21" s="186"/>
      <c r="L21" s="186"/>
      <c r="M21" s="186"/>
      <c r="N21" s="29"/>
    </row>
    <row r="22" spans="1:19" ht="24" customHeight="1" x14ac:dyDescent="0.2">
      <c r="A22" s="9" t="s">
        <v>1</v>
      </c>
      <c r="B22" s="162" t="s">
        <v>88</v>
      </c>
      <c r="C22" s="162"/>
      <c r="D22" s="191" t="s">
        <v>11</v>
      </c>
      <c r="E22" s="192"/>
      <c r="F22" s="192"/>
      <c r="G22" s="192"/>
      <c r="H22" s="192"/>
      <c r="I22" s="192"/>
      <c r="J22" s="192"/>
      <c r="K22" s="192"/>
      <c r="L22" s="192"/>
      <c r="M22" s="193"/>
      <c r="N22" s="29"/>
      <c r="P22" s="30"/>
    </row>
    <row r="23" spans="1:19" s="30" customFormat="1" ht="30" customHeight="1" x14ac:dyDescent="0.2">
      <c r="A23" s="9" t="s">
        <v>2</v>
      </c>
      <c r="B23" s="172" t="s">
        <v>102</v>
      </c>
      <c r="C23" s="172"/>
      <c r="D23" s="172"/>
      <c r="E23" s="172"/>
      <c r="F23" s="172"/>
      <c r="G23" s="172"/>
      <c r="H23" s="9" t="s">
        <v>3</v>
      </c>
      <c r="I23" s="182"/>
      <c r="J23" s="182"/>
      <c r="K23" s="182"/>
      <c r="L23" s="182"/>
      <c r="M23" s="182"/>
      <c r="N23" s="29"/>
    </row>
    <row r="24" spans="1:19" s="30" customFormat="1" ht="24" customHeight="1" x14ac:dyDescent="0.2">
      <c r="A24" s="31" t="s">
        <v>66</v>
      </c>
      <c r="B24" s="139" t="s">
        <v>103</v>
      </c>
      <c r="C24" s="141"/>
      <c r="D24" s="188" t="s">
        <v>11</v>
      </c>
      <c r="E24" s="189"/>
      <c r="F24" s="189"/>
      <c r="G24" s="189"/>
      <c r="H24" s="189"/>
      <c r="I24" s="189"/>
      <c r="J24" s="189"/>
      <c r="K24" s="189"/>
      <c r="L24" s="189"/>
      <c r="M24" s="190"/>
      <c r="N24" s="29"/>
    </row>
    <row r="25" spans="1:19" s="30" customFormat="1" ht="57.75" customHeight="1" x14ac:dyDescent="0.2">
      <c r="A25" s="9" t="s">
        <v>67</v>
      </c>
      <c r="B25" s="79" t="s">
        <v>104</v>
      </c>
      <c r="C25" s="80"/>
      <c r="D25" s="80"/>
      <c r="E25" s="80"/>
      <c r="F25" s="80"/>
      <c r="G25" s="81"/>
      <c r="H25" s="179"/>
      <c r="I25" s="180"/>
      <c r="J25" s="180"/>
      <c r="K25" s="180"/>
      <c r="L25" s="180"/>
      <c r="M25" s="181"/>
      <c r="N25" s="29"/>
    </row>
    <row r="26" spans="1:19" s="30" customFormat="1" ht="56.25" customHeight="1" x14ac:dyDescent="0.2">
      <c r="A26" s="9" t="s">
        <v>68</v>
      </c>
      <c r="B26" s="79" t="s">
        <v>105</v>
      </c>
      <c r="C26" s="80"/>
      <c r="D26" s="80"/>
      <c r="E26" s="80"/>
      <c r="F26" s="80"/>
      <c r="G26" s="81"/>
      <c r="H26" s="179"/>
      <c r="I26" s="180"/>
      <c r="J26" s="180"/>
      <c r="K26" s="180"/>
      <c r="L26" s="180"/>
      <c r="M26" s="181"/>
      <c r="N26" s="29"/>
    </row>
    <row r="27" spans="1:19" s="30" customFormat="1" ht="45.75" customHeight="1" x14ac:dyDescent="0.2">
      <c r="A27" s="31" t="s">
        <v>4</v>
      </c>
      <c r="B27" s="79" t="s">
        <v>106</v>
      </c>
      <c r="C27" s="80"/>
      <c r="D27" s="80"/>
      <c r="E27" s="80"/>
      <c r="F27" s="80"/>
      <c r="G27" s="81"/>
      <c r="H27" s="9" t="s">
        <v>47</v>
      </c>
      <c r="I27" s="138"/>
      <c r="J27" s="138"/>
      <c r="K27" s="138"/>
      <c r="L27" s="138"/>
      <c r="M27" s="138"/>
      <c r="N27" s="29"/>
    </row>
    <row r="28" spans="1:19" s="30" customFormat="1" ht="31.5" customHeight="1" x14ac:dyDescent="0.2">
      <c r="A28" s="9" t="s">
        <v>5</v>
      </c>
      <c r="B28" s="79" t="s">
        <v>61</v>
      </c>
      <c r="C28" s="80"/>
      <c r="D28" s="80"/>
      <c r="E28" s="80"/>
      <c r="F28" s="80"/>
      <c r="G28" s="80"/>
      <c r="H28" s="9" t="s">
        <v>60</v>
      </c>
      <c r="I28" s="131"/>
      <c r="J28" s="132"/>
      <c r="K28" s="132"/>
      <c r="L28" s="132"/>
      <c r="M28" s="133"/>
      <c r="N28" s="29"/>
    </row>
    <row r="29" spans="1:19" s="30" customFormat="1" ht="9.75" customHeight="1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9"/>
    </row>
    <row r="30" spans="1:19" s="30" customFormat="1" ht="37.5" customHeight="1" x14ac:dyDescent="0.2">
      <c r="A30" s="151" t="s">
        <v>113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29"/>
    </row>
    <row r="31" spans="1:19" s="30" customFormat="1" ht="79.5" customHeight="1" x14ac:dyDescent="0.2">
      <c r="A31" s="10" t="s">
        <v>6</v>
      </c>
      <c r="B31" s="200" t="s">
        <v>107</v>
      </c>
      <c r="C31" s="80"/>
      <c r="D31" s="80"/>
      <c r="E31" s="80"/>
      <c r="F31" s="81"/>
      <c r="G31" s="134" t="str">
        <f>IF(AND(K31&lt;&gt;"",D22="Proszę wybrać"),"Proszę określić rodzaj j.k.!",IF(OR(K31="",D22="Proszę wybrać"),"[zł/MWh]",(IF(OR((AND(D22="nowa jednostka kogeneracji opalana paliwami gazowymi",K31&lt;= 320.27)),(AND(D22="nowa jednostka kogeneracji opalana paliwami stałymi",K31&lt;=475.75)),(AND(D22="nowa jednostka kogeneracji opalana biomasą",K31&lt;=272.03)),(AND(D22="nowa jednostka kogeneracji opalana paliwami innymi niż wymienione w art. 15 ust. 1-3 ustawy o CHP",K31&lt;=202.18))),"[zł/MWh]","Wielkość niezgodna z wartością referencyjną wynikającą z Rozporządzenia Ministra Energii wydanego na podst. art. 15 ust. 7 Ustawy o CHP!"))))</f>
        <v>[zł/MWh]</v>
      </c>
      <c r="H31" s="134"/>
      <c r="I31" s="134"/>
      <c r="J31" s="134"/>
      <c r="K31" s="135"/>
      <c r="L31" s="136"/>
      <c r="M31" s="137"/>
      <c r="N31" s="29"/>
      <c r="P31" s="32"/>
    </row>
    <row r="32" spans="1:19" s="30" customFormat="1" ht="31.5" customHeight="1" x14ac:dyDescent="0.2">
      <c r="A32" s="33" t="s">
        <v>7</v>
      </c>
      <c r="B32" s="139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0"/>
      <c r="D32" s="140"/>
      <c r="E32" s="140"/>
      <c r="F32" s="140"/>
      <c r="G32" s="140"/>
      <c r="H32" s="141"/>
      <c r="I32" s="142"/>
      <c r="J32" s="143"/>
      <c r="K32" s="143"/>
      <c r="L32" s="143"/>
      <c r="M32" s="144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79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0"/>
      <c r="D33" s="80"/>
      <c r="E33" s="80"/>
      <c r="F33" s="80"/>
      <c r="G33" s="80"/>
      <c r="H33" s="81"/>
      <c r="I33" s="142"/>
      <c r="J33" s="143"/>
      <c r="K33" s="143"/>
      <c r="L33" s="143"/>
      <c r="M33" s="144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79" t="s">
        <v>74</v>
      </c>
      <c r="C34" s="80"/>
      <c r="D34" s="80"/>
      <c r="E34" s="80"/>
      <c r="F34" s="80"/>
      <c r="G34" s="80"/>
      <c r="H34" s="81"/>
      <c r="I34" s="148"/>
      <c r="J34" s="149"/>
      <c r="K34" s="149"/>
      <c r="L34" s="149"/>
      <c r="M34" s="150"/>
      <c r="N34" s="29"/>
      <c r="P34" s="37"/>
      <c r="Q34" s="35"/>
      <c r="R34" s="35"/>
      <c r="S34" s="35"/>
    </row>
    <row r="35" spans="1:20" s="30" customFormat="1" ht="44.25" customHeight="1" x14ac:dyDescent="0.2">
      <c r="A35" s="204" t="s">
        <v>69</v>
      </c>
      <c r="B35" s="14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205"/>
      <c r="B36" s="134" t="s">
        <v>108</v>
      </c>
      <c r="C36" s="134"/>
      <c r="D36" s="88" t="str">
        <f>IF(I33="","",YEAR(I33))</f>
        <v/>
      </c>
      <c r="E36" s="89"/>
      <c r="F36" s="90" t="str">
        <f>IF(I33="","",D36+1)</f>
        <v/>
      </c>
      <c r="G36" s="91"/>
      <c r="H36" s="90" t="str">
        <f>IF(I33="","",F36+1)</f>
        <v/>
      </c>
      <c r="I36" s="91"/>
      <c r="J36" s="90" t="str">
        <f>IF(I33="","",H36+1)</f>
        <v/>
      </c>
      <c r="K36" s="91"/>
      <c r="L36" s="90" t="str">
        <f>IF(I33="","",J36+1)</f>
        <v/>
      </c>
      <c r="M36" s="91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205"/>
      <c r="B37" s="77" t="s">
        <v>46</v>
      </c>
      <c r="C37" s="77"/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205"/>
      <c r="B38" s="134" t="s">
        <v>108</v>
      </c>
      <c r="C38" s="134"/>
      <c r="D38" s="90" t="str">
        <f>IF(I33="","",L36+1)</f>
        <v/>
      </c>
      <c r="E38" s="91"/>
      <c r="F38" s="90" t="str">
        <f>IF(I33="","",D38+1)</f>
        <v/>
      </c>
      <c r="G38" s="91"/>
      <c r="H38" s="90" t="str">
        <f>IF(I33="","",F38+1)</f>
        <v/>
      </c>
      <c r="I38" s="91"/>
      <c r="J38" s="90" t="str">
        <f>IF(I33="","",H38+1)</f>
        <v/>
      </c>
      <c r="K38" s="91"/>
      <c r="L38" s="90" t="str">
        <f>IF(I33="","",J38+1)</f>
        <v/>
      </c>
      <c r="M38" s="91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205"/>
      <c r="B39" s="77" t="s">
        <v>46</v>
      </c>
      <c r="C39" s="77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205"/>
      <c r="B40" s="134" t="s">
        <v>108</v>
      </c>
      <c r="C40" s="134"/>
      <c r="D40" s="90" t="str">
        <f>IF(I33="","",L38+1)</f>
        <v/>
      </c>
      <c r="E40" s="91"/>
      <c r="F40" s="90" t="str">
        <f>IF(I33="","",D40+1)</f>
        <v/>
      </c>
      <c r="G40" s="91"/>
      <c r="H40" s="90" t="str">
        <f>IF(I33="","",F40+1)</f>
        <v/>
      </c>
      <c r="I40" s="91"/>
      <c r="J40" s="90" t="str">
        <f>IF(I33="","",H40+1)</f>
        <v/>
      </c>
      <c r="K40" s="91"/>
      <c r="L40" s="90" t="str">
        <f>IF(I33="","",J40+1)</f>
        <v/>
      </c>
      <c r="M40" s="91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205"/>
      <c r="B41" s="153" t="s">
        <v>46</v>
      </c>
      <c r="C41" s="154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205"/>
      <c r="B42" s="77" t="str">
        <f>IF(I33="","",IF((I33-DATE(YEAR(I33),1,0)-1)=0," ","Rok"))</f>
        <v/>
      </c>
      <c r="C42" s="77"/>
      <c r="D42" s="92" t="str">
        <f>IF(I33="","",IF((I33-DATE(YEAR(I33),1,0)-1)=0," ",L40+1))</f>
        <v/>
      </c>
      <c r="E42" s="93"/>
      <c r="F42" s="96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97"/>
      <c r="H42" s="97"/>
      <c r="I42" s="97"/>
      <c r="J42" s="97"/>
      <c r="K42" s="97"/>
      <c r="L42" s="97"/>
      <c r="M42" s="98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206"/>
      <c r="B43" s="94" t="str">
        <f>IF(I33="","",IF((I33-DATE(YEAR(I33),1,0)-1)=0," ","[MWh]"))</f>
        <v/>
      </c>
      <c r="C43" s="95"/>
      <c r="D43" s="155"/>
      <c r="E43" s="156"/>
      <c r="F43" s="99"/>
      <c r="G43" s="100"/>
      <c r="H43" s="100"/>
      <c r="I43" s="100"/>
      <c r="J43" s="100"/>
      <c r="K43" s="100"/>
      <c r="L43" s="100"/>
      <c r="M43" s="101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79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0"/>
      <c r="D44" s="80"/>
      <c r="E44" s="80"/>
      <c r="F44" s="80"/>
      <c r="G44" s="80"/>
      <c r="H44" s="81"/>
      <c r="I44" s="82">
        <f>SUM(D37:M37,D39:M39,D41:M41,D43)</f>
        <v>0</v>
      </c>
      <c r="J44" s="83"/>
      <c r="K44" s="83"/>
      <c r="L44" s="83"/>
      <c r="M44" s="84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10" t="s">
        <v>72</v>
      </c>
      <c r="B45" s="162" t="s">
        <v>58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10"/>
      <c r="B46" s="79" t="s">
        <v>70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10"/>
      <c r="B47" s="202" t="s">
        <v>62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48"/>
      <c r="O47" s="49"/>
      <c r="P47" s="62"/>
      <c r="Q47" s="49"/>
      <c r="R47" s="49"/>
    </row>
    <row r="48" spans="1:20" s="30" customFormat="1" ht="25.5" customHeight="1" x14ac:dyDescent="0.2">
      <c r="A48" s="110"/>
      <c r="B48" s="109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29"/>
      <c r="Q48" s="63"/>
    </row>
    <row r="49" spans="1:14" s="30" customFormat="1" ht="51.75" customHeight="1" x14ac:dyDescent="0.2">
      <c r="A49" s="117" t="s">
        <v>73</v>
      </c>
      <c r="B49" s="106" t="s">
        <v>79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29"/>
    </row>
    <row r="50" spans="1:14" s="30" customFormat="1" ht="24" customHeight="1" x14ac:dyDescent="0.2">
      <c r="A50" s="118"/>
      <c r="B50" s="113" t="s">
        <v>63</v>
      </c>
      <c r="C50" s="111"/>
      <c r="D50" s="111"/>
      <c r="E50" s="114"/>
      <c r="F50" s="115"/>
      <c r="G50" s="115"/>
      <c r="H50" s="116"/>
      <c r="I50" s="111" t="s">
        <v>80</v>
      </c>
      <c r="J50" s="111"/>
      <c r="K50" s="111"/>
      <c r="L50" s="111"/>
      <c r="M50" s="112"/>
      <c r="N50" s="29"/>
    </row>
    <row r="51" spans="1:14" s="30" customFormat="1" ht="32.25" customHeight="1" x14ac:dyDescent="0.2">
      <c r="A51" s="118"/>
      <c r="B51" s="113" t="s">
        <v>64</v>
      </c>
      <c r="C51" s="111"/>
      <c r="D51" s="111"/>
      <c r="E51" s="111"/>
      <c r="F51" s="111"/>
      <c r="G51" s="111"/>
      <c r="H51" s="122" t="str">
        <f>IF(E50="","",(IF(E50=0,K31,"(Proszę wpisać obliczoną wysokość premii kogeneracyjnej skorygowanej)")))</f>
        <v/>
      </c>
      <c r="I51" s="123"/>
      <c r="J51" s="123"/>
      <c r="K51" s="124"/>
      <c r="L51" s="120" t="s">
        <v>82</v>
      </c>
      <c r="M51" s="121"/>
      <c r="N51" s="29"/>
    </row>
    <row r="52" spans="1:14" s="30" customFormat="1" ht="19.5" customHeight="1" x14ac:dyDescent="0.2">
      <c r="A52" s="119"/>
      <c r="B52" s="64" t="s">
        <v>81</v>
      </c>
      <c r="C52" s="129" t="s">
        <v>65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29"/>
    </row>
    <row r="53" spans="1:14" s="30" customFormat="1" ht="30" customHeight="1" x14ac:dyDescent="0.2">
      <c r="A53" s="65" t="s">
        <v>75</v>
      </c>
      <c r="B53" s="85" t="s">
        <v>76</v>
      </c>
      <c r="C53" s="86"/>
      <c r="D53" s="86"/>
      <c r="E53" s="86"/>
      <c r="F53" s="86"/>
      <c r="G53" s="86"/>
      <c r="H53" s="86"/>
      <c r="I53" s="86"/>
      <c r="J53" s="86"/>
      <c r="K53" s="87"/>
      <c r="L53" s="125" t="s">
        <v>11</v>
      </c>
      <c r="M53" s="125"/>
      <c r="N53" s="29"/>
    </row>
    <row r="54" spans="1:14" s="30" customFormat="1" ht="43.5" customHeight="1" x14ac:dyDescent="0.2">
      <c r="A54" s="105" t="s">
        <v>24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9"/>
    </row>
    <row r="55" spans="1:14" s="30" customFormat="1" ht="15.75" customHeight="1" x14ac:dyDescent="0.2">
      <c r="A55" s="203" t="s">
        <v>109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9"/>
    </row>
    <row r="56" spans="1:14" s="30" customFormat="1" ht="15.75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29"/>
    </row>
    <row r="57" spans="1:14" s="30" customFormat="1" ht="18" customHeight="1" x14ac:dyDescent="0.2">
      <c r="A57" s="201" t="s">
        <v>25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9"/>
    </row>
    <row r="58" spans="1:14" s="30" customFormat="1" ht="30" customHeight="1" x14ac:dyDescent="0.2">
      <c r="A58" s="66" t="s">
        <v>0</v>
      </c>
      <c r="B58" s="103" t="s">
        <v>110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4" t="s">
        <v>11</v>
      </c>
      <c r="M58" s="104"/>
      <c r="N58" s="29"/>
    </row>
    <row r="59" spans="1:14" s="30" customFormat="1" ht="42.75" customHeight="1" x14ac:dyDescent="0.2">
      <c r="A59" s="66" t="s">
        <v>1</v>
      </c>
      <c r="B59" s="103" t="s">
        <v>111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11</v>
      </c>
      <c r="M59" s="104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4" ht="18.75" customHeight="1" x14ac:dyDescent="0.2">
      <c r="A62" s="207" t="s">
        <v>45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71"/>
      <c r="N62" s="72"/>
    </row>
    <row r="63" spans="1:14" ht="29.25" customHeight="1" x14ac:dyDescent="0.2">
      <c r="A63" s="11">
        <v>1</v>
      </c>
      <c r="B63" s="102" t="s">
        <v>94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72"/>
    </row>
    <row r="64" spans="1:14" ht="20.25" customHeight="1" x14ac:dyDescent="0.2">
      <c r="A64" s="11">
        <v>2</v>
      </c>
      <c r="B64" s="78" t="s">
        <v>86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2"/>
    </row>
    <row r="65" spans="1:14" ht="66" customHeight="1" x14ac:dyDescent="0.2">
      <c r="A65" s="73">
        <v>3</v>
      </c>
      <c r="B65" s="198" t="s">
        <v>52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72"/>
    </row>
    <row r="66" spans="1:14" ht="18.75" customHeight="1" x14ac:dyDescent="0.2">
      <c r="A66" s="11">
        <v>4</v>
      </c>
      <c r="B66" s="198" t="s">
        <v>53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72"/>
    </row>
    <row r="67" spans="1:14" ht="101.25" customHeight="1" x14ac:dyDescent="0.2">
      <c r="A67" s="73">
        <v>5</v>
      </c>
      <c r="B67" s="197" t="s">
        <v>92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72"/>
    </row>
    <row r="68" spans="1:14" ht="36" customHeight="1" x14ac:dyDescent="0.2">
      <c r="A68" s="73">
        <v>6</v>
      </c>
      <c r="B68" s="199" t="s">
        <v>93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72"/>
    </row>
    <row r="69" spans="1:14" ht="21" customHeight="1" x14ac:dyDescent="0.2">
      <c r="A69" s="11">
        <v>7</v>
      </c>
      <c r="B69" s="198" t="s">
        <v>83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72"/>
    </row>
    <row r="70" spans="1:14" ht="66" customHeight="1" x14ac:dyDescent="0.2">
      <c r="A70" s="74">
        <v>8</v>
      </c>
      <c r="B70" s="197" t="s">
        <v>95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J+fL8+kXBpJWSBKL/lJMMu3Fm8SBVa5BDI12W1HW6xhKvhoIKAJykNtcY/eACLfXZltrcAoWRWOm++dyUzV8kg==" saltValue="tg533XXjYbCivftGaUek5g==" spinCount="100000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DATE(2022,5,3)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DATE(2022,6,4)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44624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Cu4zr8nLk3kQ95za/vue1+QJFcswkIJZHpo2rDXH4vIcih0zzozPtrH768SW7gM6hyiuUmCHpE2vcn1yCjpC3Q==" saltValue="DN3aMnvCqElNQdvwjdx+w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2022-01-13T10:09:13Z</dcterms:modified>
</cp:coreProperties>
</file>