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RTulowiecki\Documents\PLANY_ROZWOJU\GUIDELINES&amp;FORMS\OSD_BIG\PLAN\2021\"/>
    </mc:Choice>
  </mc:AlternateContent>
  <bookViews>
    <workbookView xWindow="0" yWindow="0" windowWidth="19200" windowHeight="11595" tabRatio="748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2022</definedName>
  </definedNames>
  <calcPr calcId="152511"/>
</workbook>
</file>

<file path=xl/calcChain.xml><?xml version="1.0" encoding="utf-8"?>
<calcChain xmlns="http://schemas.openxmlformats.org/spreadsheetml/2006/main">
  <c r="E14" i="10" l="1"/>
  <c r="E13" i="10"/>
  <c r="E12" i="10"/>
  <c r="F11" i="10"/>
  <c r="F10" i="10"/>
  <c r="E9" i="10"/>
  <c r="E8" i="10"/>
  <c r="E7" i="10"/>
  <c r="E6" i="10"/>
  <c r="E5" i="10"/>
  <c r="E49" i="1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E29" i="11"/>
  <c r="E28" i="11"/>
  <c r="E27" i="11"/>
  <c r="F26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E49" i="9" l="1"/>
  <c r="E48" i="9"/>
  <c r="E54" i="9"/>
  <c r="E53" i="9"/>
  <c r="E34" i="9"/>
  <c r="E33" i="9"/>
  <c r="E32" i="9"/>
  <c r="E31" i="9"/>
  <c r="E24" i="9"/>
  <c r="E23" i="9"/>
  <c r="E22" i="9"/>
  <c r="E21" i="9"/>
  <c r="E47" i="9"/>
  <c r="F46" i="9"/>
  <c r="G5" i="11" l="1"/>
  <c r="G48" i="11"/>
  <c r="G45" i="11"/>
  <c r="G39" i="11"/>
  <c r="G38" i="11"/>
  <c r="E43" i="11"/>
  <c r="G43" i="11" s="1"/>
  <c r="F41" i="11"/>
  <c r="G41" i="11" s="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14" i="10"/>
  <c r="G12" i="10"/>
  <c r="G11" i="10"/>
  <c r="G10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G53" i="11" s="1"/>
  <c r="E52" i="11"/>
  <c r="G47" i="11"/>
  <c r="F43" i="11"/>
  <c r="F42" i="11"/>
  <c r="E42" i="11"/>
  <c r="G32" i="11"/>
  <c r="G22" i="11"/>
  <c r="G17" i="11"/>
  <c r="G8" i="11"/>
  <c r="D5" i="11"/>
  <c r="D5" i="13" s="1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3" i="10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G5" i="9"/>
  <c r="G6" i="9"/>
  <c r="G7" i="9"/>
  <c r="G8" i="9"/>
  <c r="G9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/>
  <c r="H43" i="9"/>
  <c r="H44" i="9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46" i="11"/>
  <c r="E44" i="11"/>
  <c r="G44" i="11" s="1"/>
  <c r="E54" i="11"/>
  <c r="G54" i="11" s="1"/>
  <c r="D6" i="13" l="1"/>
  <c r="D10" i="13"/>
  <c r="D15" i="13" s="1"/>
  <c r="D20" i="13" s="1"/>
  <c r="D10" i="11"/>
  <c r="D15" i="11" s="1"/>
  <c r="D20" i="11" s="1"/>
  <c r="D25" i="11" s="1"/>
  <c r="D30" i="11" s="1"/>
  <c r="D35" i="11" s="1"/>
  <c r="D40" i="11" s="1"/>
  <c r="D45" i="11" s="1"/>
  <c r="D50" i="11" s="1"/>
  <c r="D55" i="11" s="1"/>
  <c r="D5" i="9"/>
  <c r="D10" i="9" s="1"/>
  <c r="D15" i="9" s="1"/>
  <c r="D5" i="10"/>
  <c r="D10" i="10" s="1"/>
  <c r="D15" i="10" s="1"/>
  <c r="D20" i="10" s="1"/>
  <c r="D25" i="10" s="1"/>
  <c r="D30" i="10" s="1"/>
  <c r="D35" i="10" s="1"/>
  <c r="D40" i="10" s="1"/>
  <c r="D45" i="10" s="1"/>
  <c r="D50" i="10" s="1"/>
  <c r="D6" i="11"/>
  <c r="G42" i="11"/>
  <c r="F51" i="11"/>
  <c r="G51" i="11" s="1"/>
  <c r="G52" i="11"/>
  <c r="G35" i="11"/>
  <c r="G37" i="11"/>
  <c r="D11" i="11" l="1"/>
  <c r="D16" i="11" s="1"/>
  <c r="D21" i="11" s="1"/>
  <c r="D26" i="11" s="1"/>
  <c r="D31" i="11" s="1"/>
  <c r="D36" i="11" s="1"/>
  <c r="D41" i="11" s="1"/>
  <c r="D46" i="11" s="1"/>
  <c r="D51" i="11" s="1"/>
  <c r="D56" i="11" s="1"/>
  <c r="D7" i="11"/>
  <c r="D6" i="9"/>
  <c r="D11" i="9" s="1"/>
  <c r="D17" i="9" s="1"/>
  <c r="D27" i="9" s="1"/>
  <c r="D36" i="9" s="1"/>
  <c r="D41" i="9" s="1"/>
  <c r="D46" i="9" s="1"/>
  <c r="D51" i="9" s="1"/>
  <c r="D56" i="9" s="1"/>
  <c r="D61" i="9" s="1"/>
  <c r="D6" i="10"/>
  <c r="D11" i="10" s="1"/>
  <c r="D16" i="10" s="1"/>
  <c r="D21" i="10" s="1"/>
  <c r="D26" i="10" s="1"/>
  <c r="D31" i="10" s="1"/>
  <c r="D36" i="10" s="1"/>
  <c r="D41" i="10" s="1"/>
  <c r="D46" i="10" s="1"/>
  <c r="D51" i="10" s="1"/>
  <c r="D35" i="9"/>
  <c r="D40" i="9" s="1"/>
  <c r="D45" i="9" s="1"/>
  <c r="D50" i="9" s="1"/>
  <c r="D55" i="9" s="1"/>
  <c r="D60" i="9" s="1"/>
  <c r="D25" i="9"/>
  <c r="D7" i="13"/>
  <c r="D11" i="13"/>
  <c r="D16" i="13" s="1"/>
  <c r="D21" i="13" s="1"/>
  <c r="D8" i="13" l="1"/>
  <c r="D12" i="13"/>
  <c r="D17" i="13" s="1"/>
  <c r="D22" i="13" s="1"/>
  <c r="D12" i="11"/>
  <c r="D17" i="11" s="1"/>
  <c r="D22" i="11" s="1"/>
  <c r="D27" i="11" s="1"/>
  <c r="D32" i="11" s="1"/>
  <c r="D37" i="11" s="1"/>
  <c r="D42" i="11" s="1"/>
  <c r="D47" i="11" s="1"/>
  <c r="D52" i="11" s="1"/>
  <c r="D57" i="11" s="1"/>
  <c r="D7" i="10"/>
  <c r="D12" i="10" s="1"/>
  <c r="D17" i="10" s="1"/>
  <c r="D22" i="10" s="1"/>
  <c r="D27" i="10" s="1"/>
  <c r="D32" i="10" s="1"/>
  <c r="D37" i="10" s="1"/>
  <c r="D42" i="10" s="1"/>
  <c r="D47" i="10" s="1"/>
  <c r="D52" i="10" s="1"/>
  <c r="D8" i="11"/>
  <c r="D7" i="9"/>
  <c r="D12" i="9" s="1"/>
  <c r="D19" i="9" s="1"/>
  <c r="D29" i="9" s="1"/>
  <c r="D37" i="9" s="1"/>
  <c r="D42" i="9" s="1"/>
  <c r="D47" i="9" s="1"/>
  <c r="D52" i="9" s="1"/>
  <c r="D57" i="9" s="1"/>
  <c r="D62" i="9" s="1"/>
  <c r="D8" i="10" l="1"/>
  <c r="D13" i="10" s="1"/>
  <c r="D18" i="10" s="1"/>
  <c r="D23" i="10" s="1"/>
  <c r="D28" i="10" s="1"/>
  <c r="D33" i="10" s="1"/>
  <c r="D38" i="10" s="1"/>
  <c r="D43" i="10" s="1"/>
  <c r="D48" i="10" s="1"/>
  <c r="D53" i="10" s="1"/>
  <c r="D8" i="9"/>
  <c r="D13" i="9" s="1"/>
  <c r="D21" i="9" s="1"/>
  <c r="D31" i="9" s="1"/>
  <c r="D38" i="9" s="1"/>
  <c r="D43" i="9" s="1"/>
  <c r="D48" i="9" s="1"/>
  <c r="D53" i="9" s="1"/>
  <c r="D58" i="9" s="1"/>
  <c r="D63" i="9" s="1"/>
  <c r="D9" i="11"/>
  <c r="D13" i="11"/>
  <c r="D18" i="11" s="1"/>
  <c r="D23" i="11" s="1"/>
  <c r="D28" i="11" s="1"/>
  <c r="D33" i="11" s="1"/>
  <c r="D38" i="11" s="1"/>
  <c r="D43" i="11" s="1"/>
  <c r="D48" i="11" s="1"/>
  <c r="D53" i="11" s="1"/>
  <c r="D58" i="11" s="1"/>
  <c r="D9" i="13"/>
  <c r="D14" i="13" s="1"/>
  <c r="D19" i="13" s="1"/>
  <c r="D24" i="13" s="1"/>
  <c r="D13" i="13"/>
  <c r="D18" i="13" s="1"/>
  <c r="D23" i="13" s="1"/>
  <c r="D14" i="11" l="1"/>
  <c r="D19" i="11" s="1"/>
  <c r="D24" i="11" s="1"/>
  <c r="D29" i="11" s="1"/>
  <c r="D34" i="11" s="1"/>
  <c r="D39" i="11" s="1"/>
  <c r="D44" i="11" s="1"/>
  <c r="D49" i="11" s="1"/>
  <c r="D54" i="11" s="1"/>
  <c r="D59" i="11" s="1"/>
  <c r="D9" i="9"/>
  <c r="D14" i="9" s="1"/>
  <c r="D23" i="9" s="1"/>
  <c r="D33" i="9" s="1"/>
  <c r="D39" i="9" s="1"/>
  <c r="D44" i="9" s="1"/>
  <c r="D49" i="9" s="1"/>
  <c r="D54" i="9" s="1"/>
  <c r="D59" i="9" s="1"/>
  <c r="D64" i="9" s="1"/>
  <c r="D9" i="10"/>
  <c r="D14" i="10" s="1"/>
  <c r="D19" i="10" s="1"/>
  <c r="D24" i="10" s="1"/>
  <c r="D29" i="10" s="1"/>
  <c r="D34" i="10" s="1"/>
  <c r="D39" i="10" s="1"/>
  <c r="D44" i="10" s="1"/>
  <c r="D49" i="10" s="1"/>
  <c r="D54" i="10" s="1"/>
</calcChain>
</file>

<file path=xl/sharedStrings.xml><?xml version="1.0" encoding="utf-8"?>
<sst xmlns="http://schemas.openxmlformats.org/spreadsheetml/2006/main" count="133" uniqueCount="69">
  <si>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</si>
  <si>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</si>
  <si>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</si>
  <si>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</si>
  <si>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</si>
  <si>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</si>
  <si>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</si>
  <si>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</si>
  <si>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</si>
  <si>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</si>
  <si>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</si>
  <si>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</si>
  <si>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</si>
  <si>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</si>
  <si>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</si>
  <si>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</si>
  <si>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</si>
  <si>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Poziom kosztów rodzajowych ogółem (zł)</t>
  </si>
  <si>
    <t>Procentowa zmiana poziomu kosztów rodzajowych ogółem (%)</t>
  </si>
  <si>
    <t>Poziom nakładów inwestycyjnych (zł)</t>
  </si>
  <si>
    <t>Procentowa zmiana poziomu nakładów inwestycyjnych (%)</t>
  </si>
  <si>
    <t>Wymiana/Modernizacja gazociągów</t>
  </si>
  <si>
    <t>Wymiana/Modernizacja stacji</t>
  </si>
  <si>
    <t>Przyłączenia nowych odbiorców</t>
  </si>
  <si>
    <t>Inicjatywy - działania/inwestycje</t>
  </si>
  <si>
    <t>Procent pracowników objętych zintegrowanym systemem informatycznym (%)</t>
  </si>
  <si>
    <t>Procent pracowników objętych systemem zrównoważonych kart wyników (%) i nagród</t>
  </si>
  <si>
    <t>-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</si>
  <si>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</si>
  <si>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</si>
  <si>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</si>
  <si>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</si>
  <si>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</si>
  <si>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</si>
  <si>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</si>
  <si>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</si>
  <si>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</si>
  <si>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</si>
  <si>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</si>
  <si>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ciśnienia</t>
    </r>
    <r>
      <rPr>
        <sz val="10"/>
        <rFont val="Cambria"/>
        <family val="1"/>
        <charset val="238"/>
      </rPr>
      <t xml:space="preserve"> (% km) </t>
    </r>
  </si>
  <si>
    <r>
      <t xml:space="preserve">Stopień realizacji planu inwestycji odtworzeniowych sieci średniego i </t>
    </r>
    <r>
      <rPr>
        <b/>
        <sz val="10"/>
        <rFont val="Cambria"/>
        <family val="1"/>
        <charset val="238"/>
      </rPr>
      <t>niskiego ciśnienia</t>
    </r>
    <r>
      <rPr>
        <sz val="10"/>
        <rFont val="Cambria"/>
        <family val="1"/>
        <charset val="238"/>
      </rPr>
      <t xml:space="preserve"> (% km) 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</si>
  <si>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</si>
  <si>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(km)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</si>
  <si>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(km)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</si>
  <si>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</si>
  <si>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(zł)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</si>
  <si>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</si>
  <si>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Średnie dochody </t>
    </r>
    <r>
      <rPr>
        <sz val="9"/>
        <rFont val="Cambria"/>
        <family val="1"/>
        <charset val="238"/>
      </rPr>
      <t>do dyspozycji w gospodarstwach domowych miesięcznie na osobę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na terenie działania przedsiębiorstwa (zł)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</si>
  <si>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</si>
  <si>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 xml:space="preserve">Wolumen dystrybuowanych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</si>
  <si>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</si>
  <si>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Realny wzrost średniej stawki opłat za usługę dystrybucji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 xml:space="preserve">(%) - grupy pozostałe 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</si>
  <si>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</si>
  <si>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</si>
  <si>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</si>
  <si>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</si>
  <si>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</si>
  <si>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</si>
  <si>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</si>
  <si>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r>
      <t xml:space="preserve">Wymieniane/Modernizowane sieci gazowe wysokiego i podwyższonego </t>
    </r>
    <r>
      <rPr>
        <b/>
        <sz val="10"/>
        <rFont val="Cambria"/>
        <family val="1"/>
        <charset val="238"/>
      </rPr>
      <t>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</t>
    </r>
    <r>
      <rPr>
        <vertAlign val="superscript"/>
        <sz val="10"/>
        <rFont val="Cambria"/>
        <family val="1"/>
        <charset val="238"/>
      </rPr>
      <t xml:space="preserve">o </t>
    </r>
    <r>
      <rPr>
        <sz val="10"/>
        <rFont val="Cambria"/>
        <family val="1"/>
        <charset val="238"/>
      </rPr>
      <t>w sztukach)</t>
    </r>
  </si>
  <si>
    <r>
      <t>Wymieniane/Modernizowane sieci gazowe średniego i niskiego</t>
    </r>
    <r>
      <rPr>
        <b/>
        <sz val="10"/>
        <rFont val="Cambria"/>
        <family val="1"/>
        <charset val="238"/>
      </rPr>
      <t xml:space="preserve"> 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II</t>
    </r>
    <r>
      <rPr>
        <vertAlign val="superscript"/>
        <sz val="10"/>
        <rFont val="Cambria"/>
        <family val="1"/>
        <charset val="238"/>
      </rPr>
      <t>o</t>
    </r>
    <r>
      <rPr>
        <sz val="10"/>
        <rFont val="Cambria"/>
        <family val="1"/>
        <charset val="238"/>
      </rPr>
      <t xml:space="preserve">  w sztukach)</t>
    </r>
  </si>
  <si>
    <t>Średnioroczne zatrudnienie (liczba etatów)</t>
  </si>
  <si>
    <t>Ilość przeszkolonych pracowników w zakresie zgodnym z programem szkoleń (liczba osób)</t>
  </si>
  <si>
    <t>Perspektywa odbiorcy</t>
  </si>
  <si>
    <r>
      <t xml:space="preserve">Procentowy </t>
    </r>
    <r>
      <rPr>
        <b/>
        <sz val="10"/>
        <rFont val="Cambria"/>
        <family val="1"/>
        <charset val="238"/>
      </rPr>
      <t xml:space="preserve">udział opłaty </t>
    </r>
    <r>
      <rPr>
        <sz val="10"/>
        <rFont val="Cambria"/>
        <family val="1"/>
        <charset val="238"/>
      </rPr>
      <t>za dostawę paliwa gazowego w dochodzie do dyspozycji gospodarstw domowych na osobę w skali roku (%)</t>
    </r>
  </si>
  <si>
    <t>WYKONANIE</t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</si>
  <si>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grupy W1-W3, L1-L3, 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</si>
  <si>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grupy W1-W3, L1-L3, </t>
    </r>
  </si>
  <si>
    <r>
      <t xml:space="preserve">Realny </t>
    </r>
    <r>
      <rPr>
        <b/>
        <sz val="10"/>
        <rFont val="Cambria"/>
        <family val="1"/>
        <charset val="238"/>
      </rPr>
      <t xml:space="preserve">wzrost średniej stawki opłat za </t>
    </r>
    <r>
      <rPr>
        <sz val="10"/>
        <rFont val="Cambria"/>
        <family val="1"/>
        <charset val="238"/>
      </rPr>
      <t xml:space="preserve">usługę dystrybucji paliw gazowych - odbiorcy indywidualni (%) - grupy W1-W3, L1-L3,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</si>
</sst>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#,##0.000"/>
    <numFmt numFmtId="166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charset val="238"/>
    </font>
    <font>
      <sz val="10"/>
      <name val="Cambria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6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6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6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6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6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6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4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4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4" fontId="7" fillId="2" borderId="16" xfId="3" applyNumberFormat="1" applyFont="1" applyFill="1" applyBorder="1" applyAlignment="1">
      <alignment horizontal="right" vertical="center" wrapText="1"/>
    </xf>
    <xf numFmtId="164" fontId="7" fillId="2" borderId="12" xfId="3" applyNumberFormat="1" applyFont="1" applyFill="1" applyBorder="1" applyAlignment="1">
      <alignment horizontal="right" vertical="center" wrapText="1"/>
    </xf>
    <xf numFmtId="164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6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166" fontId="7" fillId="2" borderId="16" xfId="3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5" fontId="7" fillId="7" borderId="17" xfId="0" applyNumberFormat="1" applyFont="1" applyFill="1" applyBorder="1" applyAlignment="1">
      <alignment horizontal="righ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6" xfId="3" applyNumberFormat="1" applyFont="1" applyBorder="1" applyAlignment="1">
      <alignment horizontal="right" vertical="center" wrapText="1"/>
    </xf>
    <xf numFmtId="165" fontId="7" fillId="7" borderId="14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vertical="top" wrapText="1"/>
    </xf>
    <xf numFmtId="165" fontId="7" fillId="0" borderId="12" xfId="3" applyNumberFormat="1" applyFont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vertical="top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0" applyNumberFormat="1" applyFont="1" applyFill="1" applyBorder="1" applyAlignment="1">
      <alignment vertical="top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6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6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6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4" fontId="7" fillId="2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4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4" fontId="7" fillId="0" borderId="35" xfId="3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Fill="1" applyBorder="1" applyAlignment="1">
      <alignment horizontal="right" vertical="center"/>
    </xf>
    <xf numFmtId="164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4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WEBSIDE/2019/OSD_BIG/2019-03-20_M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WEBSIDE/2019/OSD_BIG/2019-03-20_DDDG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OSD_BIG/PLAN/2015/Naklady_inwestycyjne_MPI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OSD_BIG/PLAN/2015/Dane_marketingowe_MW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19-03-20_MPF"/>
    </sheetNames>
    <sheetDataSet>
      <sheetData sheetId="0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8"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</sheetNames>
    <sheetDataSet>
      <sheetData sheetId="0">
        <row r="38">
          <cell r="O38">
            <v>946.52528489510246</v>
          </cell>
          <cell r="P38">
            <v>962.61621473831906</v>
          </cell>
          <cell r="Q38">
            <v>973.98567485059323</v>
          </cell>
          <cell r="R38">
            <v>988.47273777832083</v>
          </cell>
          <cell r="S38">
            <v>1025.3823098069633</v>
          </cell>
        </row>
        <row r="59">
          <cell r="O59">
            <v>0</v>
          </cell>
        </row>
        <row r="65">
          <cell r="O65">
            <v>0</v>
          </cell>
        </row>
        <row r="71">
          <cell r="O71">
            <v>0</v>
          </cell>
        </row>
        <row r="77">
          <cell r="O77">
            <v>0</v>
          </cell>
        </row>
        <row r="83">
          <cell r="O83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 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</row>
      </sheetData>
      <sheetData sheetId="6"/>
      <sheetData sheetId="7"/>
      <sheetData sheetId="8"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27">
          <cell r="E27">
            <v>0</v>
          </cell>
          <cell r="F27">
            <v>0</v>
          </cell>
        </row>
        <row r="45">
          <cell r="E45">
            <v>0</v>
          </cell>
          <cell r="F45">
            <v>0</v>
          </cell>
        </row>
        <row r="49">
          <cell r="E49">
            <v>0</v>
          </cell>
          <cell r="F4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Tab.G22"/>
      <sheetName val="Tab.G23"/>
      <sheetName val="Tab.G24"/>
      <sheetName val="Tab.G25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0</v>
          </cell>
          <cell r="G1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3"/>
  <sheetViews>
    <sheetView tabSelected="1" zoomScale="150" workbookViewId="0">
      <selection activeCell="C5" sqref="C5"/>
    </sheetView>
  </sheetViews>
  <sheetFormatPr defaultRowHeight="12.75" x14ac:dyDescent="0.2"/>
  <cols>
    <col min="1" max="16384" width="9.140625" style="1"/>
  </cols>
  <sheetData>
    <row r="4" spans="3:12" ht="13.5" thickBot="1" x14ac:dyDescent="0.25"/>
    <row r="5" spans="3:12" x14ac:dyDescent="0.2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5" thickBot="1" x14ac:dyDescent="0.25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">
      <c r="C7" s="5"/>
      <c r="D7" s="198" t="s">
        <v>32</v>
      </c>
      <c r="E7" s="199"/>
      <c r="F7" s="199"/>
      <c r="G7" s="199"/>
      <c r="H7" s="199"/>
      <c r="I7" s="199"/>
      <c r="J7" s="199"/>
      <c r="K7" s="200"/>
      <c r="L7" s="7"/>
    </row>
    <row r="8" spans="3:12" ht="21" customHeight="1" thickBot="1" x14ac:dyDescent="0.25">
      <c r="C8" s="5"/>
      <c r="D8" s="201"/>
      <c r="E8" s="202"/>
      <c r="F8" s="202"/>
      <c r="G8" s="202"/>
      <c r="H8" s="202"/>
      <c r="I8" s="202"/>
      <c r="J8" s="202"/>
      <c r="K8" s="203"/>
      <c r="L8" s="8"/>
    </row>
    <row r="9" spans="3:12" x14ac:dyDescent="0.2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">
      <c r="C11" s="5"/>
      <c r="D11" s="9"/>
      <c r="E11" s="9"/>
      <c r="F11" s="204" t="s">
        <v>7</v>
      </c>
      <c r="G11" s="204"/>
      <c r="H11" s="204"/>
      <c r="I11" s="9"/>
      <c r="J11" s="9"/>
      <c r="K11" s="9"/>
      <c r="L11" s="7"/>
    </row>
    <row r="12" spans="3:12" x14ac:dyDescent="0.2">
      <c r="C12" s="5"/>
      <c r="D12" s="9"/>
      <c r="E12" s="9"/>
      <c r="F12" s="204" t="s">
        <v>63</v>
      </c>
      <c r="G12" s="204"/>
      <c r="H12" s="204"/>
      <c r="I12" s="9"/>
      <c r="J12" s="9"/>
      <c r="K12" s="9"/>
      <c r="L12" s="7"/>
    </row>
    <row r="13" spans="3:12" x14ac:dyDescent="0.2">
      <c r="C13" s="5"/>
      <c r="D13" s="9"/>
      <c r="E13" s="9"/>
      <c r="F13" s="204" t="s">
        <v>8</v>
      </c>
      <c r="G13" s="204"/>
      <c r="H13" s="204"/>
      <c r="I13" s="9"/>
      <c r="J13" s="9"/>
      <c r="K13" s="9"/>
      <c r="L13" s="7"/>
    </row>
    <row r="14" spans="3:12" x14ac:dyDescent="0.2">
      <c r="C14" s="5"/>
      <c r="D14" s="9"/>
      <c r="E14" s="9"/>
      <c r="F14" s="204" t="s">
        <v>9</v>
      </c>
      <c r="G14" s="204"/>
      <c r="H14" s="204"/>
      <c r="I14" s="9"/>
      <c r="J14" s="9"/>
      <c r="K14" s="9"/>
      <c r="L14" s="7"/>
    </row>
    <row r="15" spans="3:12" x14ac:dyDescent="0.2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5" thickBot="1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">
      <c r="C23" s="1" t="s">
        <v>29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  <hyperlink ref="F12:H12" location="'Odbiorca 1'!A1" display="Perspektywa odbiorcy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7"/>
  <sheetViews>
    <sheetView topLeftCell="A37" zoomScaleNormal="100" workbookViewId="0">
      <selection activeCell="C30" sqref="C30:C34"/>
    </sheetView>
  </sheetViews>
  <sheetFormatPr defaultRowHeight="12.75" x14ac:dyDescent="0.2"/>
  <cols>
    <col min="1" max="1" width="3.5703125" style="20" customWidth="1"/>
    <col min="2" max="2" width="22.85546875" style="20" customWidth="1"/>
    <col min="3" max="3" width="34.85546875" style="20" customWidth="1"/>
    <col min="4" max="4" width="6" style="20" customWidth="1"/>
    <col min="5" max="5" width="13.85546875" style="20" customWidth="1"/>
    <col min="6" max="6" width="14.85546875" style="20" customWidth="1"/>
    <col min="7" max="7" width="11.42578125" style="20" customWidth="1"/>
    <col min="8" max="8" width="52.85546875" style="20" customWidth="1"/>
    <col min="9" max="16384" width="9.140625" style="1"/>
  </cols>
  <sheetData>
    <row r="1" spans="1:8" ht="13.5" thickBot="1" x14ac:dyDescent="0.25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">
      <c r="A3" s="220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22" t="s">
        <v>15</v>
      </c>
    </row>
    <row r="4" spans="1:8" ht="13.5" thickBot="1" x14ac:dyDescent="0.25">
      <c r="A4" s="221"/>
      <c r="B4" s="224"/>
      <c r="C4" s="223"/>
      <c r="D4" s="48" t="s">
        <v>2</v>
      </c>
      <c r="E4" s="47" t="s">
        <v>5</v>
      </c>
      <c r="F4" s="47" t="s">
        <v>6</v>
      </c>
      <c r="G4" s="156" t="s">
        <v>11</v>
      </c>
      <c r="H4" s="223"/>
    </row>
    <row r="5" spans="1:8" ht="18.75" customHeight="1" x14ac:dyDescent="0.2">
      <c r="A5" s="225">
        <v>1</v>
      </c>
      <c r="B5" s="217" t="s">
        <v>31</v>
      </c>
      <c r="C5" s="207" t="s">
        <v>66</v>
      </c>
      <c r="D5" s="49">
        <f>Rok_ZPR-2</f>
        <v>2020</v>
      </c>
      <c r="E5" s="157"/>
      <c r="F5" s="158">
        <f>'[1]plan finansowy'!$E$22</f>
        <v>0</v>
      </c>
      <c r="G5" s="159">
        <f>IF(ISERROR(F5-E5),0,F5-E5)</f>
        <v>0</v>
      </c>
      <c r="H5" s="160"/>
    </row>
    <row r="6" spans="1:8" ht="18.75" customHeight="1" x14ac:dyDescent="0.2">
      <c r="A6" s="225"/>
      <c r="B6" s="218"/>
      <c r="C6" s="208"/>
      <c r="D6" s="41">
        <f>D5+1</f>
        <v>2021</v>
      </c>
      <c r="E6" s="161"/>
      <c r="F6" s="162">
        <f>'[1]plan finansowy'!$F$22</f>
        <v>0</v>
      </c>
      <c r="G6" s="159">
        <f>IF(ISERROR(F6-E6),0,F6-E6)</f>
        <v>0</v>
      </c>
      <c r="H6" s="163"/>
    </row>
    <row r="7" spans="1:8" ht="18.75" customHeight="1" x14ac:dyDescent="0.2">
      <c r="A7" s="225"/>
      <c r="B7" s="218"/>
      <c r="C7" s="208"/>
      <c r="D7" s="42">
        <f>D6+1</f>
        <v>2022</v>
      </c>
      <c r="E7" s="162">
        <f>'[1]plan finansowy'!$G$22</f>
        <v>0</v>
      </c>
      <c r="F7" s="166"/>
      <c r="G7" s="167">
        <f>IF(ISERROR(F7-E7),0,F7-E7)</f>
        <v>0</v>
      </c>
      <c r="H7" s="164"/>
    </row>
    <row r="8" spans="1:8" ht="18.75" customHeight="1" x14ac:dyDescent="0.2">
      <c r="A8" s="225"/>
      <c r="B8" s="218"/>
      <c r="C8" s="208"/>
      <c r="D8" s="43">
        <f>D7+1</f>
        <v>2023</v>
      </c>
      <c r="E8" s="165">
        <f>'[1]plan finansowy'!$H$22</f>
        <v>0</v>
      </c>
      <c r="F8" s="166"/>
      <c r="G8" s="167">
        <f>IF(ISERROR(F8-E8),0,F8-E8)</f>
        <v>0</v>
      </c>
      <c r="H8" s="168"/>
    </row>
    <row r="9" spans="1:8" ht="18.75" customHeight="1" thickBot="1" x14ac:dyDescent="0.25">
      <c r="A9" s="225"/>
      <c r="B9" s="218"/>
      <c r="C9" s="209"/>
      <c r="D9" s="59">
        <f>D8+1</f>
        <v>2024</v>
      </c>
      <c r="E9" s="169">
        <f>'[1]plan finansowy'!$I$22</f>
        <v>0</v>
      </c>
      <c r="F9" s="170"/>
      <c r="G9" s="171">
        <f t="shared" ref="G9:G59" si="0">IF(ISERROR(F9-E9),0,F9-E9)</f>
        <v>0</v>
      </c>
      <c r="H9" s="172"/>
    </row>
    <row r="10" spans="1:8" ht="18.75" customHeight="1" x14ac:dyDescent="0.2">
      <c r="A10" s="225"/>
      <c r="B10" s="218"/>
      <c r="C10" s="207" t="s">
        <v>49</v>
      </c>
      <c r="D10" s="49">
        <f>D5</f>
        <v>2020</v>
      </c>
      <c r="E10" s="157"/>
      <c r="F10" s="158">
        <f>'[1]plan finansowy'!$E$23</f>
        <v>0</v>
      </c>
      <c r="G10" s="159">
        <f>IF(ISERROR(F10-E10),0,F10-E10)</f>
        <v>0</v>
      </c>
      <c r="H10" s="160"/>
    </row>
    <row r="11" spans="1:8" ht="18.75" customHeight="1" x14ac:dyDescent="0.2">
      <c r="A11" s="225"/>
      <c r="B11" s="218"/>
      <c r="C11" s="208"/>
      <c r="D11" s="41">
        <f t="shared" ref="D11:D59" si="1">D6</f>
        <v>2021</v>
      </c>
      <c r="E11" s="161"/>
      <c r="F11" s="162">
        <f>'[1]plan finansowy'!$F$23</f>
        <v>0</v>
      </c>
      <c r="G11" s="159">
        <f t="shared" si="0"/>
        <v>0</v>
      </c>
      <c r="H11" s="164"/>
    </row>
    <row r="12" spans="1:8" ht="18.75" customHeight="1" x14ac:dyDescent="0.2">
      <c r="A12" s="225"/>
      <c r="B12" s="218"/>
      <c r="C12" s="208"/>
      <c r="D12" s="42">
        <f t="shared" si="1"/>
        <v>2022</v>
      </c>
      <c r="E12" s="162">
        <f>'[1]plan finansowy'!$G$23</f>
        <v>0</v>
      </c>
      <c r="F12" s="166"/>
      <c r="G12" s="167">
        <f t="shared" si="0"/>
        <v>0</v>
      </c>
      <c r="H12" s="164"/>
    </row>
    <row r="13" spans="1:8" ht="18.75" customHeight="1" x14ac:dyDescent="0.2">
      <c r="A13" s="225"/>
      <c r="B13" s="218"/>
      <c r="C13" s="208"/>
      <c r="D13" s="43">
        <f t="shared" si="1"/>
        <v>2023</v>
      </c>
      <c r="E13" s="165">
        <f>'[1]plan finansowy'!$H$23</f>
        <v>0</v>
      </c>
      <c r="F13" s="166"/>
      <c r="G13" s="167">
        <f t="shared" si="0"/>
        <v>0</v>
      </c>
      <c r="H13" s="168"/>
    </row>
    <row r="14" spans="1:8" ht="18.75" customHeight="1" thickBot="1" x14ac:dyDescent="0.25">
      <c r="A14" s="225"/>
      <c r="B14" s="218"/>
      <c r="C14" s="209"/>
      <c r="D14" s="59">
        <f t="shared" si="1"/>
        <v>2024</v>
      </c>
      <c r="E14" s="169">
        <f>'[1]plan finansowy'!$I$23</f>
        <v>0</v>
      </c>
      <c r="F14" s="170"/>
      <c r="G14" s="171">
        <f t="shared" si="0"/>
        <v>0</v>
      </c>
      <c r="H14" s="172"/>
    </row>
    <row r="15" spans="1:8" ht="18.75" customHeight="1" x14ac:dyDescent="0.2">
      <c r="A15" s="225"/>
      <c r="B15" s="218"/>
      <c r="C15" s="207" t="s">
        <v>67</v>
      </c>
      <c r="D15" s="49">
        <f>D10</f>
        <v>2020</v>
      </c>
      <c r="E15" s="157"/>
      <c r="F15" s="158" t="str">
        <f>'[1]plan finansowy'!$E$28</f>
        <v>-</v>
      </c>
      <c r="G15" s="159">
        <f>IF(ISERROR(F15-E15),0,F15-E15)</f>
        <v>0</v>
      </c>
      <c r="H15" s="160"/>
    </row>
    <row r="16" spans="1:8" ht="18.75" customHeight="1" x14ac:dyDescent="0.2">
      <c r="A16" s="225"/>
      <c r="B16" s="218"/>
      <c r="C16" s="208"/>
      <c r="D16" s="41">
        <f t="shared" si="1"/>
        <v>2021</v>
      </c>
      <c r="E16" s="161"/>
      <c r="F16" s="162" t="str">
        <f>'[1]plan finansowy'!$F$28</f>
        <v>-</v>
      </c>
      <c r="G16" s="159">
        <f t="shared" si="0"/>
        <v>0</v>
      </c>
      <c r="H16" s="164"/>
    </row>
    <row r="17" spans="1:8" ht="20.25" customHeight="1" x14ac:dyDescent="0.2">
      <c r="A17" s="225"/>
      <c r="B17" s="218"/>
      <c r="C17" s="208"/>
      <c r="D17" s="42">
        <f t="shared" si="1"/>
        <v>2022</v>
      </c>
      <c r="E17" s="162" t="str">
        <f>'[1]plan finansowy'!$G$28</f>
        <v>-</v>
      </c>
      <c r="F17" s="166"/>
      <c r="G17" s="167">
        <f t="shared" si="0"/>
        <v>0</v>
      </c>
      <c r="H17" s="164"/>
    </row>
    <row r="18" spans="1:8" ht="18.75" customHeight="1" x14ac:dyDescent="0.2">
      <c r="A18" s="225"/>
      <c r="B18" s="218"/>
      <c r="C18" s="208"/>
      <c r="D18" s="43">
        <f t="shared" si="1"/>
        <v>2023</v>
      </c>
      <c r="E18" s="165" t="str">
        <f>'[1]plan finansowy'!$H$28</f>
        <v>-</v>
      </c>
      <c r="F18" s="166"/>
      <c r="G18" s="167">
        <f t="shared" si="0"/>
        <v>0</v>
      </c>
      <c r="H18" s="168"/>
    </row>
    <row r="19" spans="1:8" ht="18.75" customHeight="1" thickBot="1" x14ac:dyDescent="0.25">
      <c r="A19" s="225"/>
      <c r="B19" s="218"/>
      <c r="C19" s="209"/>
      <c r="D19" s="59">
        <f t="shared" si="1"/>
        <v>2024</v>
      </c>
      <c r="E19" s="169" t="str">
        <f>'[1]plan finansowy'!$I$28</f>
        <v>-</v>
      </c>
      <c r="F19" s="170"/>
      <c r="G19" s="171">
        <f t="shared" si="0"/>
        <v>0</v>
      </c>
      <c r="H19" s="173"/>
    </row>
    <row r="20" spans="1:8" ht="18.75" customHeight="1" x14ac:dyDescent="0.2">
      <c r="A20" s="225"/>
      <c r="B20" s="218"/>
      <c r="C20" s="207" t="s">
        <v>50</v>
      </c>
      <c r="D20" s="49">
        <f>D15</f>
        <v>2020</v>
      </c>
      <c r="E20" s="157"/>
      <c r="F20" s="158" t="str">
        <f>'[1]plan finansowy'!$E$29</f>
        <v>-</v>
      </c>
      <c r="G20" s="159">
        <f>IF(ISERROR(F20-E20),0,F20-E20)</f>
        <v>0</v>
      </c>
      <c r="H20" s="160"/>
    </row>
    <row r="21" spans="1:8" ht="18.75" customHeight="1" x14ac:dyDescent="0.2">
      <c r="A21" s="225"/>
      <c r="B21" s="218"/>
      <c r="C21" s="208"/>
      <c r="D21" s="41">
        <f t="shared" si="1"/>
        <v>2021</v>
      </c>
      <c r="E21" s="161"/>
      <c r="F21" s="162" t="str">
        <f>'[1]plan finansowy'!$F$29</f>
        <v>-</v>
      </c>
      <c r="G21" s="159">
        <f t="shared" si="0"/>
        <v>0</v>
      </c>
      <c r="H21" s="164"/>
    </row>
    <row r="22" spans="1:8" ht="18.75" customHeight="1" x14ac:dyDescent="0.2">
      <c r="A22" s="225"/>
      <c r="B22" s="218"/>
      <c r="C22" s="208"/>
      <c r="D22" s="42">
        <f t="shared" si="1"/>
        <v>2022</v>
      </c>
      <c r="E22" s="162" t="str">
        <f>'[1]plan finansowy'!$G$29</f>
        <v>-</v>
      </c>
      <c r="F22" s="166"/>
      <c r="G22" s="167">
        <f t="shared" si="0"/>
        <v>0</v>
      </c>
      <c r="H22" s="164"/>
    </row>
    <row r="23" spans="1:8" ht="18.75" customHeight="1" x14ac:dyDescent="0.2">
      <c r="A23" s="225"/>
      <c r="B23" s="218"/>
      <c r="C23" s="208"/>
      <c r="D23" s="43">
        <f t="shared" si="1"/>
        <v>2023</v>
      </c>
      <c r="E23" s="165" t="str">
        <f>'[1]plan finansowy'!$H$29</f>
        <v>-</v>
      </c>
      <c r="F23" s="166"/>
      <c r="G23" s="167">
        <f t="shared" si="0"/>
        <v>0</v>
      </c>
      <c r="H23" s="168"/>
    </row>
    <row r="24" spans="1:8" ht="16.5" customHeight="1" thickBot="1" x14ac:dyDescent="0.25">
      <c r="A24" s="225"/>
      <c r="B24" s="218"/>
      <c r="C24" s="209"/>
      <c r="D24" s="59">
        <f t="shared" si="1"/>
        <v>2024</v>
      </c>
      <c r="E24" s="169" t="str">
        <f>'[1]plan finansowy'!$I$29</f>
        <v>-</v>
      </c>
      <c r="F24" s="170"/>
      <c r="G24" s="171">
        <f t="shared" si="0"/>
        <v>0</v>
      </c>
      <c r="H24" s="173"/>
    </row>
    <row r="25" spans="1:8" ht="18.75" customHeight="1" x14ac:dyDescent="0.2">
      <c r="A25" s="225"/>
      <c r="B25" s="218"/>
      <c r="C25" s="207" t="s">
        <v>68</v>
      </c>
      <c r="D25" s="49">
        <f>D20</f>
        <v>2020</v>
      </c>
      <c r="E25" s="157"/>
      <c r="F25" s="174" t="s">
        <v>27</v>
      </c>
      <c r="G25" s="175">
        <f>IF(ISERROR(F25-E25),0,F25-E25)</f>
        <v>0</v>
      </c>
      <c r="H25" s="160"/>
    </row>
    <row r="26" spans="1:8" ht="18.75" customHeight="1" x14ac:dyDescent="0.2">
      <c r="A26" s="225"/>
      <c r="B26" s="218"/>
      <c r="C26" s="208"/>
      <c r="D26" s="41">
        <f t="shared" si="1"/>
        <v>2021</v>
      </c>
      <c r="E26" s="161"/>
      <c r="F26" s="176" t="str">
        <f>'[1]plan finansowy'!$F$31</f>
        <v>-</v>
      </c>
      <c r="G26" s="175">
        <f t="shared" si="0"/>
        <v>0</v>
      </c>
      <c r="H26" s="164"/>
    </row>
    <row r="27" spans="1:8" ht="18.75" customHeight="1" x14ac:dyDescent="0.2">
      <c r="A27" s="225"/>
      <c r="B27" s="218"/>
      <c r="C27" s="208"/>
      <c r="D27" s="42">
        <f t="shared" si="1"/>
        <v>2022</v>
      </c>
      <c r="E27" s="176" t="str">
        <f>'[1]plan finansowy'!$G$31</f>
        <v>-</v>
      </c>
      <c r="F27" s="177"/>
      <c r="G27" s="178">
        <f t="shared" si="0"/>
        <v>0</v>
      </c>
      <c r="H27" s="164"/>
    </row>
    <row r="28" spans="1:8" ht="18.75" customHeight="1" x14ac:dyDescent="0.2">
      <c r="A28" s="225"/>
      <c r="B28" s="218"/>
      <c r="C28" s="208"/>
      <c r="D28" s="43">
        <f t="shared" si="1"/>
        <v>2023</v>
      </c>
      <c r="E28" s="176" t="str">
        <f>'[1]plan finansowy'!$H$31</f>
        <v>-</v>
      </c>
      <c r="F28" s="177"/>
      <c r="G28" s="178">
        <f t="shared" si="0"/>
        <v>0</v>
      </c>
      <c r="H28" s="168"/>
    </row>
    <row r="29" spans="1:8" ht="18.75" customHeight="1" thickBot="1" x14ac:dyDescent="0.25">
      <c r="A29" s="225"/>
      <c r="B29" s="218"/>
      <c r="C29" s="209"/>
      <c r="D29" s="59">
        <f t="shared" si="1"/>
        <v>2024</v>
      </c>
      <c r="E29" s="179" t="str">
        <f>'[1]plan finansowy'!$I$31</f>
        <v>-</v>
      </c>
      <c r="F29" s="180"/>
      <c r="G29" s="181">
        <f t="shared" si="0"/>
        <v>0</v>
      </c>
      <c r="H29" s="173"/>
    </row>
    <row r="30" spans="1:8" ht="18.75" customHeight="1" x14ac:dyDescent="0.2">
      <c r="A30" s="225"/>
      <c r="B30" s="218"/>
      <c r="C30" s="213" t="s">
        <v>51</v>
      </c>
      <c r="D30" s="49">
        <f>D25</f>
        <v>2020</v>
      </c>
      <c r="E30" s="157"/>
      <c r="F30" s="174"/>
      <c r="G30" s="175">
        <f>IF(ISERROR(F30-E30),0,F30-E30)</f>
        <v>0</v>
      </c>
      <c r="H30" s="160"/>
    </row>
    <row r="31" spans="1:8" ht="18.75" customHeight="1" x14ac:dyDescent="0.2">
      <c r="A31" s="225"/>
      <c r="B31" s="218"/>
      <c r="C31" s="214"/>
      <c r="D31" s="41">
        <f t="shared" si="1"/>
        <v>2021</v>
      </c>
      <c r="E31" s="161"/>
      <c r="F31" s="176" t="str">
        <f>'[1]plan finansowy'!$F$32</f>
        <v>-</v>
      </c>
      <c r="G31" s="175">
        <f t="shared" si="0"/>
        <v>0</v>
      </c>
      <c r="H31" s="164"/>
    </row>
    <row r="32" spans="1:8" ht="18.75" customHeight="1" x14ac:dyDescent="0.2">
      <c r="A32" s="225"/>
      <c r="B32" s="218"/>
      <c r="C32" s="214"/>
      <c r="D32" s="42">
        <f t="shared" si="1"/>
        <v>2022</v>
      </c>
      <c r="E32" s="176" t="str">
        <f>'[1]plan finansowy'!$G$32</f>
        <v>-</v>
      </c>
      <c r="F32" s="177"/>
      <c r="G32" s="178">
        <f t="shared" si="0"/>
        <v>0</v>
      </c>
      <c r="H32" s="164"/>
    </row>
    <row r="33" spans="1:8" ht="18.75" customHeight="1" x14ac:dyDescent="0.2">
      <c r="A33" s="225"/>
      <c r="B33" s="218"/>
      <c r="C33" s="214"/>
      <c r="D33" s="43">
        <f t="shared" si="1"/>
        <v>2023</v>
      </c>
      <c r="E33" s="176" t="str">
        <f>'[1]plan finansowy'!$H$32</f>
        <v>-</v>
      </c>
      <c r="F33" s="177"/>
      <c r="G33" s="178">
        <f t="shared" si="0"/>
        <v>0</v>
      </c>
      <c r="H33" s="168"/>
    </row>
    <row r="34" spans="1:8" ht="18.75" customHeight="1" thickBot="1" x14ac:dyDescent="0.25">
      <c r="A34" s="225"/>
      <c r="B34" s="218"/>
      <c r="C34" s="215"/>
      <c r="D34" s="59">
        <f t="shared" si="1"/>
        <v>2024</v>
      </c>
      <c r="E34" s="179" t="str">
        <f>'[1]plan finansowy'!$I$32</f>
        <v>-</v>
      </c>
      <c r="F34" s="180"/>
      <c r="G34" s="181">
        <f t="shared" si="0"/>
        <v>0</v>
      </c>
      <c r="H34" s="173"/>
    </row>
    <row r="35" spans="1:8" ht="15.75" customHeight="1" x14ac:dyDescent="0.2">
      <c r="A35" s="210">
        <v>2</v>
      </c>
      <c r="B35" s="217" t="s">
        <v>52</v>
      </c>
      <c r="C35" s="207" t="s">
        <v>17</v>
      </c>
      <c r="D35" s="49">
        <f>D30</f>
        <v>2020</v>
      </c>
      <c r="E35" s="157"/>
      <c r="F35" s="158">
        <f>'[1]plan finansowy'!$E$74</f>
        <v>0</v>
      </c>
      <c r="G35" s="159">
        <f>IF(ISERROR(F35-E35),0,F35-E35)</f>
        <v>0</v>
      </c>
      <c r="H35" s="160"/>
    </row>
    <row r="36" spans="1:8" ht="15.75" customHeight="1" x14ac:dyDescent="0.2">
      <c r="A36" s="211"/>
      <c r="B36" s="218"/>
      <c r="C36" s="208"/>
      <c r="D36" s="41">
        <f t="shared" si="1"/>
        <v>2021</v>
      </c>
      <c r="E36" s="161"/>
      <c r="F36" s="162">
        <f>'[1]plan finansowy'!$F$74</f>
        <v>0</v>
      </c>
      <c r="G36" s="159">
        <f t="shared" si="0"/>
        <v>0</v>
      </c>
      <c r="H36" s="164"/>
    </row>
    <row r="37" spans="1:8" ht="15.75" customHeight="1" x14ac:dyDescent="0.2">
      <c r="A37" s="211"/>
      <c r="B37" s="218"/>
      <c r="C37" s="208"/>
      <c r="D37" s="42">
        <f t="shared" si="1"/>
        <v>2022</v>
      </c>
      <c r="E37" s="162">
        <f>'[1]plan finansowy'!$G$74</f>
        <v>0</v>
      </c>
      <c r="F37" s="166"/>
      <c r="G37" s="167">
        <f t="shared" si="0"/>
        <v>0</v>
      </c>
      <c r="H37" s="164"/>
    </row>
    <row r="38" spans="1:8" ht="15.75" customHeight="1" x14ac:dyDescent="0.2">
      <c r="A38" s="211"/>
      <c r="B38" s="218"/>
      <c r="C38" s="208"/>
      <c r="D38" s="43">
        <f t="shared" si="1"/>
        <v>2023</v>
      </c>
      <c r="E38" s="165">
        <f>'[1]plan finansowy'!$H$74</f>
        <v>0</v>
      </c>
      <c r="F38" s="166"/>
      <c r="G38" s="167">
        <f t="shared" si="0"/>
        <v>0</v>
      </c>
      <c r="H38" s="168"/>
    </row>
    <row r="39" spans="1:8" ht="15.75" customHeight="1" thickBot="1" x14ac:dyDescent="0.25">
      <c r="A39" s="211"/>
      <c r="B39" s="218"/>
      <c r="C39" s="209"/>
      <c r="D39" s="59">
        <f t="shared" si="1"/>
        <v>2024</v>
      </c>
      <c r="E39" s="169">
        <f>'[1]plan finansowy'!$I$74</f>
        <v>0</v>
      </c>
      <c r="F39" s="170"/>
      <c r="G39" s="171">
        <f t="shared" si="0"/>
        <v>0</v>
      </c>
      <c r="H39" s="173"/>
    </row>
    <row r="40" spans="1:8" ht="15.75" customHeight="1" x14ac:dyDescent="0.2">
      <c r="A40" s="211"/>
      <c r="B40" s="218"/>
      <c r="C40" s="213" t="s">
        <v>18</v>
      </c>
      <c r="D40" s="49">
        <f>D35</f>
        <v>2020</v>
      </c>
      <c r="E40" s="182"/>
      <c r="F40" s="183"/>
      <c r="G40" s="175"/>
      <c r="H40" s="160"/>
    </row>
    <row r="41" spans="1:8" ht="15.75" customHeight="1" x14ac:dyDescent="0.2">
      <c r="A41" s="211"/>
      <c r="B41" s="218"/>
      <c r="C41" s="214"/>
      <c r="D41" s="41">
        <f t="shared" si="1"/>
        <v>2021</v>
      </c>
      <c r="E41" s="184">
        <f t="shared" ref="E41:F44" si="2">IF(E35=0,0,E36/E35-1)</f>
        <v>0</v>
      </c>
      <c r="F41" s="185">
        <f>IF(F35=0,0,F36/F35-1)</f>
        <v>0</v>
      </c>
      <c r="G41" s="175">
        <f t="shared" si="0"/>
        <v>0</v>
      </c>
      <c r="H41" s="164"/>
    </row>
    <row r="42" spans="1:8" ht="15.75" customHeight="1" x14ac:dyDescent="0.2">
      <c r="A42" s="211"/>
      <c r="B42" s="218"/>
      <c r="C42" s="214"/>
      <c r="D42" s="42">
        <f t="shared" si="1"/>
        <v>2022</v>
      </c>
      <c r="E42" s="184">
        <f>IF(E36=0,0,E37/E36-1)</f>
        <v>0</v>
      </c>
      <c r="F42" s="185">
        <f>IF(F36=0,0,F37/F36-1)</f>
        <v>0</v>
      </c>
      <c r="G42" s="175">
        <f t="shared" si="0"/>
        <v>0</v>
      </c>
      <c r="H42" s="164"/>
    </row>
    <row r="43" spans="1:8" ht="15.75" customHeight="1" x14ac:dyDescent="0.2">
      <c r="A43" s="211"/>
      <c r="B43" s="218"/>
      <c r="C43" s="214"/>
      <c r="D43" s="43">
        <f t="shared" si="1"/>
        <v>2023</v>
      </c>
      <c r="E43" s="185">
        <f>IF(E37=0,0,E38/E37-1)</f>
        <v>0</v>
      </c>
      <c r="F43" s="186">
        <f>IF(F37=0,0,F38/F37-1)</f>
        <v>0</v>
      </c>
      <c r="G43" s="178">
        <f t="shared" si="0"/>
        <v>0</v>
      </c>
      <c r="H43" s="168"/>
    </row>
    <row r="44" spans="1:8" ht="15.75" customHeight="1" thickBot="1" x14ac:dyDescent="0.25">
      <c r="A44" s="211"/>
      <c r="B44" s="218"/>
      <c r="C44" s="215"/>
      <c r="D44" s="59">
        <f t="shared" si="1"/>
        <v>2024</v>
      </c>
      <c r="E44" s="187">
        <f t="shared" si="2"/>
        <v>0</v>
      </c>
      <c r="F44" s="188">
        <f t="shared" si="2"/>
        <v>0</v>
      </c>
      <c r="G44" s="181">
        <f t="shared" si="0"/>
        <v>0</v>
      </c>
      <c r="H44" s="173"/>
    </row>
    <row r="45" spans="1:8" ht="15.75" customHeight="1" x14ac:dyDescent="0.2">
      <c r="A45" s="211"/>
      <c r="B45" s="218"/>
      <c r="C45" s="207" t="s">
        <v>19</v>
      </c>
      <c r="D45" s="49">
        <f>D40</f>
        <v>2020</v>
      </c>
      <c r="E45" s="157"/>
      <c r="F45" s="158">
        <f>'[1]plan finansowy'!$E$126</f>
        <v>0</v>
      </c>
      <c r="G45" s="159">
        <f>IF(ISERROR(F45-E45),0,F45-E45)</f>
        <v>0</v>
      </c>
      <c r="H45" s="189"/>
    </row>
    <row r="46" spans="1:8" ht="15.75" customHeight="1" x14ac:dyDescent="0.2">
      <c r="A46" s="211"/>
      <c r="B46" s="218"/>
      <c r="C46" s="208"/>
      <c r="D46" s="41">
        <f t="shared" si="1"/>
        <v>2021</v>
      </c>
      <c r="E46" s="161"/>
      <c r="F46" s="162">
        <f>'[1]plan finansowy'!$F$126</f>
        <v>0</v>
      </c>
      <c r="G46" s="159">
        <f t="shared" si="0"/>
        <v>0</v>
      </c>
      <c r="H46" s="164"/>
    </row>
    <row r="47" spans="1:8" ht="15.75" customHeight="1" x14ac:dyDescent="0.2">
      <c r="A47" s="211"/>
      <c r="B47" s="218"/>
      <c r="C47" s="208"/>
      <c r="D47" s="42">
        <f t="shared" si="1"/>
        <v>2022</v>
      </c>
      <c r="E47" s="162">
        <f>'[1]plan finansowy'!$G$126</f>
        <v>0</v>
      </c>
      <c r="F47" s="166"/>
      <c r="G47" s="167">
        <f t="shared" si="0"/>
        <v>0</v>
      </c>
      <c r="H47" s="164"/>
    </row>
    <row r="48" spans="1:8" ht="15.75" customHeight="1" x14ac:dyDescent="0.2">
      <c r="A48" s="211"/>
      <c r="B48" s="218"/>
      <c r="C48" s="208"/>
      <c r="D48" s="43">
        <f t="shared" si="1"/>
        <v>2023</v>
      </c>
      <c r="E48" s="165">
        <f>'[1]plan finansowy'!$H$126</f>
        <v>0</v>
      </c>
      <c r="F48" s="166"/>
      <c r="G48" s="167">
        <f t="shared" si="0"/>
        <v>0</v>
      </c>
      <c r="H48" s="168"/>
    </row>
    <row r="49" spans="1:8" ht="15.75" customHeight="1" thickBot="1" x14ac:dyDescent="0.25">
      <c r="A49" s="211"/>
      <c r="B49" s="218"/>
      <c r="C49" s="209"/>
      <c r="D49" s="59">
        <f t="shared" si="1"/>
        <v>2024</v>
      </c>
      <c r="E49" s="169">
        <f>'[1]plan finansowy'!$I$126</f>
        <v>0</v>
      </c>
      <c r="F49" s="170"/>
      <c r="G49" s="171">
        <f t="shared" si="0"/>
        <v>0</v>
      </c>
      <c r="H49" s="173"/>
    </row>
    <row r="50" spans="1:8" ht="15.75" customHeight="1" x14ac:dyDescent="0.2">
      <c r="A50" s="211"/>
      <c r="B50" s="218"/>
      <c r="C50" s="213" t="s">
        <v>20</v>
      </c>
      <c r="D50" s="49">
        <f>D45</f>
        <v>2020</v>
      </c>
      <c r="E50" s="182"/>
      <c r="F50" s="183"/>
      <c r="G50" s="175">
        <f>IF(ISERROR(F50-E50),0,F50-E50)</f>
        <v>0</v>
      </c>
      <c r="H50" s="160"/>
    </row>
    <row r="51" spans="1:8" ht="15.75" customHeight="1" x14ac:dyDescent="0.2">
      <c r="A51" s="211"/>
      <c r="B51" s="218"/>
      <c r="C51" s="214"/>
      <c r="D51" s="41">
        <f t="shared" si="1"/>
        <v>2021</v>
      </c>
      <c r="E51" s="184">
        <f t="shared" ref="E51:F54" si="3">IF(E45=0,0,E46/E45-1)</f>
        <v>0</v>
      </c>
      <c r="F51" s="185">
        <f t="shared" si="3"/>
        <v>0</v>
      </c>
      <c r="G51" s="175">
        <f t="shared" si="0"/>
        <v>0</v>
      </c>
      <c r="H51" s="164"/>
    </row>
    <row r="52" spans="1:8" ht="15.75" customHeight="1" x14ac:dyDescent="0.2">
      <c r="A52" s="211"/>
      <c r="B52" s="218"/>
      <c r="C52" s="214"/>
      <c r="D52" s="42">
        <f t="shared" si="1"/>
        <v>2022</v>
      </c>
      <c r="E52" s="184">
        <f>IF(E46=0,0,E47/E46-1)</f>
        <v>0</v>
      </c>
      <c r="F52" s="185">
        <f>IF(F46=0,0,F47/F46-1)</f>
        <v>0</v>
      </c>
      <c r="G52" s="175">
        <f t="shared" si="0"/>
        <v>0</v>
      </c>
      <c r="H52" s="164"/>
    </row>
    <row r="53" spans="1:8" ht="15.75" customHeight="1" x14ac:dyDescent="0.2">
      <c r="A53" s="211"/>
      <c r="B53" s="218"/>
      <c r="C53" s="214"/>
      <c r="D53" s="43">
        <f t="shared" si="1"/>
        <v>2023</v>
      </c>
      <c r="E53" s="185">
        <f>IF(E47=0,0,E48/E47-1)</f>
        <v>0</v>
      </c>
      <c r="F53" s="186">
        <f>IF(F47=0,0,F48/F47-1)</f>
        <v>0</v>
      </c>
      <c r="G53" s="175">
        <f t="shared" si="0"/>
        <v>0</v>
      </c>
      <c r="H53" s="168"/>
    </row>
    <row r="54" spans="1:8" ht="15.75" customHeight="1" thickBot="1" x14ac:dyDescent="0.25">
      <c r="A54" s="216"/>
      <c r="B54" s="219"/>
      <c r="C54" s="215"/>
      <c r="D54" s="59">
        <f t="shared" si="1"/>
        <v>2024</v>
      </c>
      <c r="E54" s="187">
        <f t="shared" si="3"/>
        <v>0</v>
      </c>
      <c r="F54" s="188">
        <f t="shared" si="3"/>
        <v>0</v>
      </c>
      <c r="G54" s="190">
        <f t="shared" si="0"/>
        <v>0</v>
      </c>
      <c r="H54" s="173"/>
    </row>
    <row r="55" spans="1:8" x14ac:dyDescent="0.2">
      <c r="A55" s="210">
        <v>3</v>
      </c>
      <c r="B55" s="205"/>
      <c r="C55" s="213"/>
      <c r="D55" s="49">
        <f>D50</f>
        <v>2020</v>
      </c>
      <c r="E55" s="157"/>
      <c r="F55" s="158"/>
      <c r="G55" s="159">
        <f>IF(ISERROR(F55-E55),0,F55-E55)</f>
        <v>0</v>
      </c>
      <c r="H55" s="160"/>
    </row>
    <row r="56" spans="1:8" x14ac:dyDescent="0.2">
      <c r="A56" s="211"/>
      <c r="B56" s="205"/>
      <c r="C56" s="214"/>
      <c r="D56" s="41">
        <f t="shared" si="1"/>
        <v>2021</v>
      </c>
      <c r="E56" s="161"/>
      <c r="F56" s="162"/>
      <c r="G56" s="159">
        <f t="shared" si="0"/>
        <v>0</v>
      </c>
      <c r="H56" s="164"/>
    </row>
    <row r="57" spans="1:8" x14ac:dyDescent="0.2">
      <c r="A57" s="211"/>
      <c r="B57" s="205"/>
      <c r="C57" s="214"/>
      <c r="D57" s="42">
        <f t="shared" si="1"/>
        <v>2022</v>
      </c>
      <c r="E57" s="161"/>
      <c r="F57" s="162"/>
      <c r="G57" s="159">
        <f t="shared" si="0"/>
        <v>0</v>
      </c>
      <c r="H57" s="164"/>
    </row>
    <row r="58" spans="1:8" x14ac:dyDescent="0.2">
      <c r="A58" s="211"/>
      <c r="B58" s="205"/>
      <c r="C58" s="214"/>
      <c r="D58" s="43">
        <f t="shared" si="1"/>
        <v>2023</v>
      </c>
      <c r="E58" s="165"/>
      <c r="F58" s="166"/>
      <c r="G58" s="167">
        <f t="shared" si="0"/>
        <v>0</v>
      </c>
      <c r="H58" s="168"/>
    </row>
    <row r="59" spans="1:8" ht="13.5" thickBot="1" x14ac:dyDescent="0.25">
      <c r="A59" s="212"/>
      <c r="B59" s="206"/>
      <c r="C59" s="215"/>
      <c r="D59" s="59">
        <f t="shared" si="1"/>
        <v>2024</v>
      </c>
      <c r="E59" s="191"/>
      <c r="F59" s="170"/>
      <c r="G59" s="171">
        <f t="shared" si="0"/>
        <v>0</v>
      </c>
      <c r="H59" s="173"/>
    </row>
    <row r="60" spans="1:8" x14ac:dyDescent="0.2">
      <c r="A60" s="1"/>
      <c r="B60" s="1"/>
      <c r="C60" s="1"/>
      <c r="D60" s="13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</sheetData>
  <mergeCells count="22"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</mergeCells>
  <phoneticPr fontId="0" type="noConversion"/>
  <hyperlinks>
    <hyperlink ref="C1" location="'Strona startowa'!A1" display="Strona główna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opLeftCell="A13" zoomScale="70" zoomScaleNormal="70" workbookViewId="0">
      <selection activeCell="F18" sqref="F18"/>
    </sheetView>
  </sheetViews>
  <sheetFormatPr defaultRowHeight="12.75" x14ac:dyDescent="0.2"/>
  <cols>
    <col min="1" max="1" width="3.5703125" style="45" bestFit="1" customWidth="1"/>
    <col min="2" max="2" width="25.140625" style="20" customWidth="1"/>
    <col min="3" max="3" width="34.85546875" style="20" customWidth="1"/>
    <col min="4" max="4" width="6.42578125" style="20" customWidth="1"/>
    <col min="5" max="5" width="11.140625" style="154" customWidth="1"/>
    <col min="6" max="6" width="12.28515625" style="155" customWidth="1"/>
    <col min="7" max="7" width="14.7109375" style="20" customWidth="1"/>
    <col min="8" max="8" width="44.28515625" style="20" customWidth="1"/>
    <col min="9" max="11" width="9.140625" style="20"/>
    <col min="12" max="16384" width="9.140625" style="1"/>
  </cols>
  <sheetData>
    <row r="1" spans="1:11" ht="13.5" thickBot="1" x14ac:dyDescent="0.25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5" thickBot="1" x14ac:dyDescent="0.25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">
      <c r="A3" s="261" t="s">
        <v>0</v>
      </c>
      <c r="B3" s="259" t="s">
        <v>1</v>
      </c>
      <c r="C3" s="259" t="s">
        <v>3</v>
      </c>
      <c r="D3" s="259" t="s">
        <v>4</v>
      </c>
      <c r="E3" s="259"/>
      <c r="F3" s="259"/>
      <c r="G3" s="259"/>
      <c r="H3" s="259" t="s">
        <v>15</v>
      </c>
      <c r="I3" s="1"/>
      <c r="J3" s="1"/>
      <c r="K3" s="1"/>
    </row>
    <row r="4" spans="1:11" ht="16.5" customHeight="1" thickBot="1" x14ac:dyDescent="0.25">
      <c r="A4" s="262"/>
      <c r="B4" s="263"/>
      <c r="C4" s="260"/>
      <c r="D4" s="102" t="s">
        <v>2</v>
      </c>
      <c r="E4" s="101" t="s">
        <v>5</v>
      </c>
      <c r="F4" s="101" t="s">
        <v>6</v>
      </c>
      <c r="G4" s="101" t="s">
        <v>11</v>
      </c>
      <c r="H4" s="260"/>
      <c r="I4" s="1"/>
      <c r="J4" s="1"/>
      <c r="K4" s="1"/>
    </row>
    <row r="5" spans="1:11" ht="16.5" customHeight="1" x14ac:dyDescent="0.2">
      <c r="A5" s="226">
        <v>1</v>
      </c>
      <c r="B5" s="250" t="s">
        <v>46</v>
      </c>
      <c r="C5" s="253" t="s">
        <v>47</v>
      </c>
      <c r="D5" s="49">
        <f>'Finansowa 1'!D5</f>
        <v>2020</v>
      </c>
      <c r="E5" s="103">
        <f>'[2]dochod gaz'!$O$38</f>
        <v>946.52528489510246</v>
      </c>
      <c r="F5" s="104"/>
      <c r="G5" s="105"/>
      <c r="H5" s="106"/>
      <c r="I5" s="1"/>
      <c r="J5" s="1"/>
      <c r="K5" s="1"/>
    </row>
    <row r="6" spans="1:11" ht="16.5" customHeight="1" x14ac:dyDescent="0.2">
      <c r="A6" s="248"/>
      <c r="B6" s="251"/>
      <c r="C6" s="254"/>
      <c r="D6" s="41">
        <f>'Finansowa 1'!D6</f>
        <v>2021</v>
      </c>
      <c r="E6" s="107">
        <f>'[2]dochod gaz'!$P$38</f>
        <v>962.61621473831906</v>
      </c>
      <c r="F6" s="108"/>
      <c r="G6" s="76"/>
      <c r="H6" s="72"/>
      <c r="I6" s="1"/>
      <c r="J6" s="1"/>
      <c r="K6" s="1"/>
    </row>
    <row r="7" spans="1:11" ht="16.5" customHeight="1" x14ac:dyDescent="0.2">
      <c r="A7" s="248"/>
      <c r="B7" s="251"/>
      <c r="C7" s="254"/>
      <c r="D7" s="42">
        <f>'Finansowa 1'!D7</f>
        <v>2022</v>
      </c>
      <c r="E7" s="107">
        <f>'[2]dochod gaz'!$Q$38</f>
        <v>973.98567485059323</v>
      </c>
      <c r="F7" s="108"/>
      <c r="G7" s="76"/>
      <c r="H7" s="72"/>
      <c r="I7" s="1"/>
      <c r="J7" s="1"/>
      <c r="K7" s="1"/>
    </row>
    <row r="8" spans="1:11" ht="16.5" customHeight="1" x14ac:dyDescent="0.2">
      <c r="A8" s="248"/>
      <c r="B8" s="251"/>
      <c r="C8" s="254"/>
      <c r="D8" s="43">
        <f>'Finansowa 1'!D8</f>
        <v>2023</v>
      </c>
      <c r="E8" s="107">
        <f>'[2]dochod gaz'!$R$38</f>
        <v>988.47273777832083</v>
      </c>
      <c r="F8" s="108"/>
      <c r="G8" s="76"/>
      <c r="H8" s="72"/>
      <c r="I8" s="1"/>
      <c r="J8" s="1"/>
      <c r="K8" s="1"/>
    </row>
    <row r="9" spans="1:11" ht="16.5" customHeight="1" thickBot="1" x14ac:dyDescent="0.25">
      <c r="A9" s="248"/>
      <c r="B9" s="251"/>
      <c r="C9" s="255"/>
      <c r="D9" s="59">
        <f>'Finansowa 1'!D9</f>
        <v>2024</v>
      </c>
      <c r="E9" s="109">
        <f>'[2]dochod gaz'!$S$38</f>
        <v>1025.3823098069633</v>
      </c>
      <c r="F9" s="110"/>
      <c r="G9" s="78"/>
      <c r="H9" s="111"/>
      <c r="I9" s="1"/>
      <c r="J9" s="1"/>
      <c r="K9" s="1"/>
    </row>
    <row r="10" spans="1:11" ht="16.5" customHeight="1" x14ac:dyDescent="0.2">
      <c r="A10" s="248"/>
      <c r="B10" s="251"/>
      <c r="C10" s="207" t="s">
        <v>64</v>
      </c>
      <c r="D10" s="49">
        <f>+D5</f>
        <v>2020</v>
      </c>
      <c r="E10" s="112"/>
      <c r="F10" s="113">
        <f>'[2]dochod gaz'!$O$59</f>
        <v>0</v>
      </c>
      <c r="G10" s="114">
        <f>IF(ISERROR(F10-E10),0,F10-E10)</f>
        <v>0</v>
      </c>
      <c r="H10" s="106"/>
      <c r="I10" s="1"/>
      <c r="J10" s="1"/>
      <c r="K10" s="1"/>
    </row>
    <row r="11" spans="1:11" ht="16.5" customHeight="1" x14ac:dyDescent="0.2">
      <c r="A11" s="248"/>
      <c r="B11" s="251"/>
      <c r="C11" s="208"/>
      <c r="D11" s="41">
        <f t="shared" ref="D11:D54" si="0">+D6</f>
        <v>2021</v>
      </c>
      <c r="E11" s="115"/>
      <c r="F11" s="116">
        <f>'[2]dochod gaz'!$O$65</f>
        <v>0</v>
      </c>
      <c r="G11" s="117">
        <f>IF(ISERROR(F11-E11),0,F11-E11)</f>
        <v>0</v>
      </c>
      <c r="H11" s="72"/>
      <c r="I11" s="1"/>
      <c r="J11" s="1"/>
      <c r="K11" s="1"/>
    </row>
    <row r="12" spans="1:11" ht="16.5" customHeight="1" x14ac:dyDescent="0.2">
      <c r="A12" s="248"/>
      <c r="B12" s="251"/>
      <c r="C12" s="208"/>
      <c r="D12" s="42">
        <f t="shared" si="0"/>
        <v>2022</v>
      </c>
      <c r="E12" s="118">
        <f>'[2]dochod gaz'!$O$71</f>
        <v>0</v>
      </c>
      <c r="F12" s="119"/>
      <c r="G12" s="120">
        <f>IF(ISERROR(F12-E12),0,F12-E12)</f>
        <v>0</v>
      </c>
      <c r="H12" s="72"/>
      <c r="I12" s="1"/>
      <c r="J12" s="1"/>
      <c r="K12" s="1"/>
    </row>
    <row r="13" spans="1:11" ht="16.5" customHeight="1" x14ac:dyDescent="0.2">
      <c r="A13" s="248"/>
      <c r="B13" s="251"/>
      <c r="C13" s="208"/>
      <c r="D13" s="43">
        <f t="shared" si="0"/>
        <v>2023</v>
      </c>
      <c r="E13" s="118">
        <f>'[2]dochod gaz'!$O$77</f>
        <v>0</v>
      </c>
      <c r="F13" s="119"/>
      <c r="G13" s="120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25">
      <c r="A14" s="249"/>
      <c r="B14" s="252"/>
      <c r="C14" s="209"/>
      <c r="D14" s="59">
        <f t="shared" si="0"/>
        <v>2024</v>
      </c>
      <c r="E14" s="121">
        <f>'[2]dochod gaz'!$O$83</f>
        <v>0</v>
      </c>
      <c r="F14" s="122"/>
      <c r="G14" s="123">
        <f t="shared" si="1"/>
        <v>0</v>
      </c>
      <c r="H14" s="111"/>
      <c r="I14" s="1"/>
      <c r="J14" s="1"/>
      <c r="K14" s="1"/>
    </row>
    <row r="15" spans="1:11" x14ac:dyDescent="0.2">
      <c r="A15" s="226">
        <v>2</v>
      </c>
      <c r="B15" s="256" t="s">
        <v>48</v>
      </c>
      <c r="C15" s="245" t="s">
        <v>54</v>
      </c>
      <c r="D15" s="49">
        <f>+D10</f>
        <v>2020</v>
      </c>
      <c r="E15" s="50"/>
      <c r="F15" s="124" t="s">
        <v>65</v>
      </c>
      <c r="G15" s="66">
        <f>IF(ISERROR(F15-E15),0,F15-E15)</f>
        <v>0</v>
      </c>
      <c r="H15" s="106"/>
      <c r="I15" s="125"/>
      <c r="J15" s="1"/>
      <c r="K15" s="1"/>
    </row>
    <row r="16" spans="1:11" x14ac:dyDescent="0.2">
      <c r="A16" s="227"/>
      <c r="B16" s="257"/>
      <c r="C16" s="246"/>
      <c r="D16" s="41">
        <f t="shared" si="0"/>
        <v>2021</v>
      </c>
      <c r="E16" s="54"/>
      <c r="F16" s="126">
        <v>0</v>
      </c>
      <c r="G16" s="70">
        <f t="shared" si="1"/>
        <v>0</v>
      </c>
      <c r="H16" s="72"/>
      <c r="I16" s="125"/>
      <c r="J16" s="1"/>
      <c r="K16" s="1"/>
    </row>
    <row r="17" spans="1:11" x14ac:dyDescent="0.2">
      <c r="A17" s="227"/>
      <c r="B17" s="257"/>
      <c r="C17" s="246"/>
      <c r="D17" s="42">
        <f t="shared" si="0"/>
        <v>2022</v>
      </c>
      <c r="E17" s="54"/>
      <c r="F17" s="126">
        <v>0</v>
      </c>
      <c r="G17" s="70">
        <f t="shared" si="1"/>
        <v>0</v>
      </c>
      <c r="H17" s="72"/>
      <c r="I17" s="125"/>
      <c r="J17" s="1"/>
      <c r="K17" s="1"/>
    </row>
    <row r="18" spans="1:11" x14ac:dyDescent="0.2">
      <c r="A18" s="227"/>
      <c r="B18" s="257"/>
      <c r="C18" s="246"/>
      <c r="D18" s="43">
        <f t="shared" si="0"/>
        <v>2023</v>
      </c>
      <c r="E18" s="54"/>
      <c r="F18" s="108"/>
      <c r="G18" s="76">
        <f t="shared" si="1"/>
        <v>0</v>
      </c>
      <c r="H18" s="72"/>
      <c r="I18" s="125"/>
      <c r="J18" s="1"/>
      <c r="K18" s="1"/>
    </row>
    <row r="19" spans="1:11" ht="13.5" thickBot="1" x14ac:dyDescent="0.25">
      <c r="A19" s="227"/>
      <c r="B19" s="257"/>
      <c r="C19" s="247"/>
      <c r="D19" s="59">
        <f t="shared" si="0"/>
        <v>2024</v>
      </c>
      <c r="E19" s="60"/>
      <c r="F19" s="110"/>
      <c r="G19" s="78">
        <f t="shared" si="1"/>
        <v>0</v>
      </c>
      <c r="H19" s="111"/>
      <c r="I19" s="125"/>
      <c r="J19" s="1"/>
      <c r="K19" s="1"/>
    </row>
    <row r="20" spans="1:11" x14ac:dyDescent="0.2">
      <c r="A20" s="227"/>
      <c r="B20" s="257"/>
      <c r="C20" s="235" t="s">
        <v>55</v>
      </c>
      <c r="D20" s="49">
        <f t="shared" si="0"/>
        <v>2020</v>
      </c>
      <c r="E20" s="127"/>
      <c r="F20" s="128"/>
      <c r="G20" s="66">
        <f>IF(ISERROR(F20-E20),0,F20-E20)</f>
        <v>0</v>
      </c>
      <c r="H20" s="106"/>
      <c r="I20" s="125"/>
      <c r="J20" s="1"/>
      <c r="K20" s="1"/>
    </row>
    <row r="21" spans="1:11" x14ac:dyDescent="0.2">
      <c r="A21" s="227"/>
      <c r="B21" s="257"/>
      <c r="C21" s="236"/>
      <c r="D21" s="41">
        <f t="shared" si="0"/>
        <v>2021</v>
      </c>
      <c r="E21" s="129"/>
      <c r="F21" s="130"/>
      <c r="G21" s="70">
        <f t="shared" si="1"/>
        <v>0</v>
      </c>
      <c r="H21" s="72"/>
      <c r="I21" s="125"/>
      <c r="J21" s="1"/>
      <c r="K21" s="1"/>
    </row>
    <row r="22" spans="1:11" x14ac:dyDescent="0.2">
      <c r="A22" s="227"/>
      <c r="B22" s="257"/>
      <c r="C22" s="236"/>
      <c r="D22" s="42">
        <f t="shared" si="0"/>
        <v>2022</v>
      </c>
      <c r="E22" s="129"/>
      <c r="F22" s="130"/>
      <c r="G22" s="70">
        <f t="shared" si="1"/>
        <v>0</v>
      </c>
      <c r="H22" s="72"/>
      <c r="I22" s="125"/>
      <c r="J22" s="1"/>
      <c r="K22" s="1"/>
    </row>
    <row r="23" spans="1:11" x14ac:dyDescent="0.2">
      <c r="A23" s="227"/>
      <c r="B23" s="257"/>
      <c r="C23" s="236"/>
      <c r="D23" s="43">
        <f t="shared" si="0"/>
        <v>2023</v>
      </c>
      <c r="E23" s="54"/>
      <c r="F23" s="108"/>
      <c r="G23" s="76">
        <f t="shared" si="1"/>
        <v>0</v>
      </c>
      <c r="H23" s="72"/>
      <c r="I23" s="125"/>
      <c r="J23" s="1"/>
      <c r="K23" s="1"/>
    </row>
    <row r="24" spans="1:11" ht="13.5" thickBot="1" x14ac:dyDescent="0.25">
      <c r="A24" s="227"/>
      <c r="B24" s="257"/>
      <c r="C24" s="237"/>
      <c r="D24" s="59">
        <f t="shared" si="0"/>
        <v>2024</v>
      </c>
      <c r="E24" s="60"/>
      <c r="F24" s="110"/>
      <c r="G24" s="78">
        <f t="shared" si="1"/>
        <v>0</v>
      </c>
      <c r="H24" s="111"/>
      <c r="I24" s="125"/>
      <c r="J24" s="1"/>
      <c r="K24" s="1"/>
    </row>
    <row r="25" spans="1:11" x14ac:dyDescent="0.2">
      <c r="A25" s="227"/>
      <c r="B25" s="257"/>
      <c r="C25" s="238" t="s">
        <v>56</v>
      </c>
      <c r="D25" s="49">
        <f t="shared" si="0"/>
        <v>2020</v>
      </c>
      <c r="E25" s="127"/>
      <c r="F25" s="131">
        <v>0</v>
      </c>
      <c r="G25" s="66">
        <f>IF(ISERROR(F25-E25),0,F25-E25)</f>
        <v>0</v>
      </c>
      <c r="H25" s="106"/>
      <c r="I25" s="125"/>
      <c r="J25" s="1"/>
      <c r="K25" s="1"/>
    </row>
    <row r="26" spans="1:11" x14ac:dyDescent="0.2">
      <c r="A26" s="227"/>
      <c r="B26" s="257"/>
      <c r="C26" s="239"/>
      <c r="D26" s="41">
        <f t="shared" si="0"/>
        <v>2021</v>
      </c>
      <c r="E26" s="129"/>
      <c r="F26" s="132">
        <v>0</v>
      </c>
      <c r="G26" s="70">
        <f t="shared" si="1"/>
        <v>0</v>
      </c>
      <c r="H26" s="72"/>
      <c r="I26" s="125"/>
      <c r="J26" s="1"/>
      <c r="K26" s="1"/>
    </row>
    <row r="27" spans="1:11" x14ac:dyDescent="0.2">
      <c r="A27" s="227"/>
      <c r="B27" s="257"/>
      <c r="C27" s="239"/>
      <c r="D27" s="42">
        <f t="shared" si="0"/>
        <v>2022</v>
      </c>
      <c r="E27" s="129"/>
      <c r="F27" s="132">
        <v>0</v>
      </c>
      <c r="G27" s="70">
        <f t="shared" si="1"/>
        <v>0</v>
      </c>
      <c r="H27" s="72"/>
      <c r="I27" s="125"/>
      <c r="J27" s="1"/>
      <c r="K27" s="1"/>
    </row>
    <row r="28" spans="1:11" x14ac:dyDescent="0.2">
      <c r="A28" s="227"/>
      <c r="B28" s="257"/>
      <c r="C28" s="239"/>
      <c r="D28" s="43">
        <f t="shared" si="0"/>
        <v>2023</v>
      </c>
      <c r="E28" s="54"/>
      <c r="F28" s="108"/>
      <c r="G28" s="76">
        <f t="shared" si="1"/>
        <v>0</v>
      </c>
      <c r="H28" s="72"/>
      <c r="I28" s="125"/>
      <c r="J28" s="1"/>
      <c r="K28" s="1"/>
    </row>
    <row r="29" spans="1:11" ht="13.5" thickBot="1" x14ac:dyDescent="0.25">
      <c r="A29" s="227"/>
      <c r="B29" s="257"/>
      <c r="C29" s="240"/>
      <c r="D29" s="59">
        <f t="shared" si="0"/>
        <v>2024</v>
      </c>
      <c r="E29" s="60"/>
      <c r="F29" s="110"/>
      <c r="G29" s="78">
        <f t="shared" si="1"/>
        <v>0</v>
      </c>
      <c r="H29" s="111"/>
      <c r="I29" s="125"/>
      <c r="J29" s="1"/>
      <c r="K29" s="1"/>
    </row>
    <row r="30" spans="1:11" x14ac:dyDescent="0.2">
      <c r="A30" s="227"/>
      <c r="B30" s="257"/>
      <c r="C30" s="241" t="s">
        <v>12</v>
      </c>
      <c r="D30" s="49">
        <f t="shared" si="0"/>
        <v>2020</v>
      </c>
      <c r="E30" s="127"/>
      <c r="F30" s="128"/>
      <c r="G30" s="66">
        <f>IF(ISERROR(F30-E30),0,F30-E30)</f>
        <v>0</v>
      </c>
      <c r="H30" s="106"/>
      <c r="I30" s="125"/>
      <c r="J30" s="1"/>
      <c r="K30" s="1"/>
    </row>
    <row r="31" spans="1:11" x14ac:dyDescent="0.2">
      <c r="A31" s="227"/>
      <c r="B31" s="257"/>
      <c r="C31" s="242"/>
      <c r="D31" s="41">
        <f t="shared" si="0"/>
        <v>2021</v>
      </c>
      <c r="E31" s="129"/>
      <c r="F31" s="130"/>
      <c r="G31" s="70">
        <f t="shared" si="1"/>
        <v>0</v>
      </c>
      <c r="H31" s="72"/>
      <c r="I31" s="125"/>
      <c r="J31" s="1"/>
      <c r="K31" s="1"/>
    </row>
    <row r="32" spans="1:11" x14ac:dyDescent="0.2">
      <c r="A32" s="227"/>
      <c r="B32" s="257"/>
      <c r="C32" s="242"/>
      <c r="D32" s="42">
        <f t="shared" si="0"/>
        <v>2022</v>
      </c>
      <c r="E32" s="129"/>
      <c r="F32" s="130"/>
      <c r="G32" s="70">
        <f t="shared" si="1"/>
        <v>0</v>
      </c>
      <c r="H32" s="72"/>
      <c r="I32" s="125"/>
      <c r="J32" s="1"/>
      <c r="K32" s="1"/>
    </row>
    <row r="33" spans="1:11" x14ac:dyDescent="0.2">
      <c r="A33" s="227"/>
      <c r="B33" s="257"/>
      <c r="C33" s="242"/>
      <c r="D33" s="43">
        <f t="shared" si="0"/>
        <v>2023</v>
      </c>
      <c r="E33" s="54"/>
      <c r="F33" s="108"/>
      <c r="G33" s="76">
        <f t="shared" si="1"/>
        <v>0</v>
      </c>
      <c r="H33" s="72"/>
      <c r="I33" s="125"/>
      <c r="J33" s="1"/>
      <c r="K33" s="1"/>
    </row>
    <row r="34" spans="1:11" ht="13.5" thickBot="1" x14ac:dyDescent="0.25">
      <c r="A34" s="227"/>
      <c r="B34" s="257"/>
      <c r="C34" s="243"/>
      <c r="D34" s="59">
        <f t="shared" si="0"/>
        <v>2024</v>
      </c>
      <c r="E34" s="60"/>
      <c r="F34" s="110"/>
      <c r="G34" s="78">
        <f t="shared" si="1"/>
        <v>0</v>
      </c>
      <c r="H34" s="111"/>
      <c r="I34" s="125"/>
      <c r="J34" s="1"/>
      <c r="K34" s="1"/>
    </row>
    <row r="35" spans="1:11" x14ac:dyDescent="0.2">
      <c r="A35" s="227"/>
      <c r="B35" s="257"/>
      <c r="C35" s="241" t="s">
        <v>33</v>
      </c>
      <c r="D35" s="49">
        <f t="shared" si="0"/>
        <v>2020</v>
      </c>
      <c r="E35" s="127"/>
      <c r="F35" s="128"/>
      <c r="G35" s="66">
        <f>IF(ISERROR(F35-E35),0,F35-E35)</f>
        <v>0</v>
      </c>
      <c r="H35" s="106"/>
      <c r="I35" s="125"/>
      <c r="J35" s="1"/>
      <c r="K35" s="1"/>
    </row>
    <row r="36" spans="1:11" x14ac:dyDescent="0.2">
      <c r="A36" s="227"/>
      <c r="B36" s="257"/>
      <c r="C36" s="242"/>
      <c r="D36" s="41">
        <f t="shared" si="0"/>
        <v>2021</v>
      </c>
      <c r="E36" s="129"/>
      <c r="F36" s="130"/>
      <c r="G36" s="70">
        <f t="shared" si="1"/>
        <v>0</v>
      </c>
      <c r="H36" s="72"/>
      <c r="I36" s="125"/>
      <c r="J36" s="1"/>
      <c r="K36" s="1"/>
    </row>
    <row r="37" spans="1:11" x14ac:dyDescent="0.2">
      <c r="A37" s="227"/>
      <c r="B37" s="257"/>
      <c r="C37" s="242"/>
      <c r="D37" s="42">
        <f t="shared" si="0"/>
        <v>2022</v>
      </c>
      <c r="E37" s="129"/>
      <c r="F37" s="130"/>
      <c r="G37" s="70">
        <f t="shared" si="1"/>
        <v>0</v>
      </c>
      <c r="H37" s="72"/>
      <c r="I37" s="125"/>
      <c r="J37" s="1"/>
      <c r="K37" s="1"/>
    </row>
    <row r="38" spans="1:11" x14ac:dyDescent="0.2">
      <c r="A38" s="227"/>
      <c r="B38" s="257"/>
      <c r="C38" s="242"/>
      <c r="D38" s="43">
        <f t="shared" si="0"/>
        <v>2023</v>
      </c>
      <c r="E38" s="54"/>
      <c r="F38" s="108"/>
      <c r="G38" s="76">
        <f t="shared" si="1"/>
        <v>0</v>
      </c>
      <c r="H38" s="72"/>
      <c r="I38" s="125"/>
      <c r="J38" s="1"/>
      <c r="K38" s="1"/>
    </row>
    <row r="39" spans="1:11" ht="13.5" thickBot="1" x14ac:dyDescent="0.25">
      <c r="A39" s="227"/>
      <c r="B39" s="257"/>
      <c r="C39" s="243"/>
      <c r="D39" s="59">
        <f t="shared" si="0"/>
        <v>2024</v>
      </c>
      <c r="E39" s="60"/>
      <c r="F39" s="110"/>
      <c r="G39" s="78">
        <f t="shared" si="1"/>
        <v>0</v>
      </c>
      <c r="H39" s="111"/>
      <c r="I39" s="125"/>
      <c r="J39" s="1"/>
      <c r="K39" s="1"/>
    </row>
    <row r="40" spans="1:11" x14ac:dyDescent="0.2">
      <c r="A40" s="227"/>
      <c r="B40" s="257"/>
      <c r="C40" s="241" t="s">
        <v>13</v>
      </c>
      <c r="D40" s="49">
        <f t="shared" si="0"/>
        <v>2020</v>
      </c>
      <c r="E40" s="127"/>
      <c r="F40" s="128"/>
      <c r="G40" s="66">
        <f>IF(ISERROR(F40-E40),0,F40-E40)</f>
        <v>0</v>
      </c>
      <c r="H40" s="106"/>
      <c r="I40" s="125"/>
      <c r="J40" s="1"/>
      <c r="K40" s="1"/>
    </row>
    <row r="41" spans="1:11" x14ac:dyDescent="0.2">
      <c r="A41" s="227"/>
      <c r="B41" s="257"/>
      <c r="C41" s="242"/>
      <c r="D41" s="41">
        <f t="shared" si="0"/>
        <v>2021</v>
      </c>
      <c r="E41" s="129"/>
      <c r="F41" s="130"/>
      <c r="G41" s="70">
        <f t="shared" si="1"/>
        <v>0</v>
      </c>
      <c r="H41" s="72"/>
      <c r="I41" s="125"/>
      <c r="J41" s="1"/>
      <c r="K41" s="1"/>
    </row>
    <row r="42" spans="1:11" x14ac:dyDescent="0.2">
      <c r="A42" s="227"/>
      <c r="B42" s="257"/>
      <c r="C42" s="242"/>
      <c r="D42" s="42">
        <f t="shared" si="0"/>
        <v>2022</v>
      </c>
      <c r="E42" s="129"/>
      <c r="F42" s="130"/>
      <c r="G42" s="70">
        <f t="shared" si="1"/>
        <v>0</v>
      </c>
      <c r="H42" s="72"/>
      <c r="I42" s="125"/>
      <c r="J42" s="1"/>
      <c r="K42" s="1"/>
    </row>
    <row r="43" spans="1:11" x14ac:dyDescent="0.2">
      <c r="A43" s="227"/>
      <c r="B43" s="257"/>
      <c r="C43" s="242"/>
      <c r="D43" s="43">
        <f t="shared" si="0"/>
        <v>2023</v>
      </c>
      <c r="E43" s="54"/>
      <c r="F43" s="108"/>
      <c r="G43" s="76">
        <f t="shared" si="1"/>
        <v>0</v>
      </c>
      <c r="H43" s="72"/>
      <c r="I43" s="125"/>
      <c r="J43" s="1"/>
      <c r="K43" s="1"/>
    </row>
    <row r="44" spans="1:11" ht="13.5" thickBot="1" x14ac:dyDescent="0.25">
      <c r="A44" s="227"/>
      <c r="B44" s="257"/>
      <c r="C44" s="243"/>
      <c r="D44" s="59">
        <f t="shared" si="0"/>
        <v>2024</v>
      </c>
      <c r="E44" s="60"/>
      <c r="F44" s="110"/>
      <c r="G44" s="78">
        <f t="shared" si="1"/>
        <v>0</v>
      </c>
      <c r="H44" s="111"/>
      <c r="I44" s="125"/>
      <c r="J44" s="1"/>
      <c r="K44" s="1"/>
    </row>
    <row r="45" spans="1:11" x14ac:dyDescent="0.2">
      <c r="A45" s="227"/>
      <c r="B45" s="257"/>
      <c r="C45" s="238" t="s">
        <v>53</v>
      </c>
      <c r="D45" s="49">
        <f t="shared" si="0"/>
        <v>2020</v>
      </c>
      <c r="E45" s="133"/>
      <c r="F45" s="134">
        <v>0</v>
      </c>
      <c r="G45" s="135">
        <f>IF(ISERROR(F45-E45),0,F45-E45)</f>
        <v>0</v>
      </c>
      <c r="H45" s="106"/>
      <c r="I45" s="125"/>
      <c r="J45" s="1"/>
      <c r="K45" s="1"/>
    </row>
    <row r="46" spans="1:11" x14ac:dyDescent="0.2">
      <c r="A46" s="227"/>
      <c r="B46" s="257"/>
      <c r="C46" s="239"/>
      <c r="D46" s="41">
        <f t="shared" si="0"/>
        <v>2021</v>
      </c>
      <c r="E46" s="136"/>
      <c r="F46" s="137">
        <v>0</v>
      </c>
      <c r="G46" s="138">
        <f t="shared" si="1"/>
        <v>0</v>
      </c>
      <c r="H46" s="72"/>
      <c r="I46" s="125"/>
      <c r="J46" s="1"/>
      <c r="K46" s="1"/>
    </row>
    <row r="47" spans="1:11" x14ac:dyDescent="0.2">
      <c r="A47" s="227"/>
      <c r="B47" s="257"/>
      <c r="C47" s="239"/>
      <c r="D47" s="42">
        <f t="shared" si="0"/>
        <v>2022</v>
      </c>
      <c r="E47" s="136"/>
      <c r="F47" s="137">
        <v>0</v>
      </c>
      <c r="G47" s="138">
        <f t="shared" si="1"/>
        <v>0</v>
      </c>
      <c r="H47" s="72"/>
      <c r="I47" s="125"/>
      <c r="J47" s="1"/>
      <c r="K47" s="1"/>
    </row>
    <row r="48" spans="1:11" x14ac:dyDescent="0.2">
      <c r="A48" s="227"/>
      <c r="B48" s="257"/>
      <c r="C48" s="239"/>
      <c r="D48" s="43">
        <f t="shared" si="0"/>
        <v>2023</v>
      </c>
      <c r="E48" s="54"/>
      <c r="F48" s="139"/>
      <c r="G48" s="140">
        <f t="shared" si="1"/>
        <v>0</v>
      </c>
      <c r="H48" s="72"/>
      <c r="I48" s="125"/>
      <c r="J48" s="1"/>
      <c r="K48" s="1"/>
    </row>
    <row r="49" spans="1:11" ht="13.5" thickBot="1" x14ac:dyDescent="0.25">
      <c r="A49" s="244"/>
      <c r="B49" s="258"/>
      <c r="C49" s="240"/>
      <c r="D49" s="59">
        <f t="shared" si="0"/>
        <v>2024</v>
      </c>
      <c r="E49" s="60"/>
      <c r="F49" s="141"/>
      <c r="G49" s="142">
        <f t="shared" si="1"/>
        <v>0</v>
      </c>
      <c r="H49" s="111"/>
      <c r="I49" s="125"/>
      <c r="J49" s="1"/>
      <c r="K49" s="1"/>
    </row>
    <row r="50" spans="1:11" x14ac:dyDescent="0.2">
      <c r="A50" s="226">
        <v>3</v>
      </c>
      <c r="B50" s="232"/>
      <c r="C50" s="229"/>
      <c r="D50" s="143">
        <f t="shared" si="0"/>
        <v>2020</v>
      </c>
      <c r="E50" s="127"/>
      <c r="F50" s="131"/>
      <c r="G50" s="66">
        <f>IF(ISERROR(F50-E50),0,F50-E50)</f>
        <v>0</v>
      </c>
      <c r="H50" s="144"/>
      <c r="I50" s="1"/>
      <c r="J50" s="1"/>
      <c r="K50" s="1"/>
    </row>
    <row r="51" spans="1:11" x14ac:dyDescent="0.2">
      <c r="A51" s="227"/>
      <c r="B51" s="233"/>
      <c r="C51" s="230"/>
      <c r="D51" s="145">
        <f t="shared" si="0"/>
        <v>2021</v>
      </c>
      <c r="E51" s="129"/>
      <c r="F51" s="132"/>
      <c r="G51" s="70">
        <f t="shared" si="1"/>
        <v>0</v>
      </c>
      <c r="H51" s="72"/>
      <c r="I51" s="1"/>
      <c r="J51" s="1"/>
      <c r="K51" s="1"/>
    </row>
    <row r="52" spans="1:11" x14ac:dyDescent="0.2">
      <c r="A52" s="227"/>
      <c r="B52" s="233"/>
      <c r="C52" s="230"/>
      <c r="D52" s="146">
        <f t="shared" si="0"/>
        <v>2022</v>
      </c>
      <c r="E52" s="129"/>
      <c r="F52" s="132"/>
      <c r="G52" s="70">
        <f t="shared" si="1"/>
        <v>0</v>
      </c>
      <c r="H52" s="72"/>
      <c r="I52" s="1"/>
      <c r="J52" s="1"/>
      <c r="K52" s="1"/>
    </row>
    <row r="53" spans="1:11" x14ac:dyDescent="0.2">
      <c r="A53" s="227"/>
      <c r="B53" s="233"/>
      <c r="C53" s="230"/>
      <c r="D53" s="147">
        <f t="shared" si="0"/>
        <v>2023</v>
      </c>
      <c r="E53" s="69"/>
      <c r="F53" s="108"/>
      <c r="G53" s="76">
        <f t="shared" si="1"/>
        <v>0</v>
      </c>
      <c r="H53" s="72"/>
      <c r="I53" s="1"/>
      <c r="J53" s="1"/>
      <c r="K53" s="1"/>
    </row>
    <row r="54" spans="1:11" ht="13.5" thickBot="1" x14ac:dyDescent="0.25">
      <c r="A54" s="228"/>
      <c r="B54" s="234"/>
      <c r="C54" s="231"/>
      <c r="D54" s="148">
        <f t="shared" si="0"/>
        <v>2024</v>
      </c>
      <c r="E54" s="77"/>
      <c r="F54" s="110"/>
      <c r="G54" s="78">
        <f t="shared" si="1"/>
        <v>0</v>
      </c>
      <c r="H54" s="111"/>
      <c r="I54" s="1"/>
      <c r="J54" s="1"/>
      <c r="K54" s="1"/>
    </row>
    <row r="55" spans="1:11" x14ac:dyDescent="0.2">
      <c r="A55" s="149"/>
      <c r="B55" s="149"/>
      <c r="C55" s="149"/>
      <c r="D55" s="150"/>
      <c r="E55" s="151"/>
      <c r="F55" s="152"/>
      <c r="G55" s="149"/>
      <c r="H55" s="149"/>
      <c r="I55" s="1"/>
      <c r="J55" s="1"/>
      <c r="K55" s="1"/>
    </row>
    <row r="56" spans="1:11" x14ac:dyDescent="0.2">
      <c r="A56" s="149"/>
      <c r="B56" s="1"/>
      <c r="C56" s="149"/>
      <c r="D56" s="150"/>
      <c r="E56" s="151"/>
      <c r="F56" s="152"/>
      <c r="G56" s="149"/>
      <c r="H56" s="149"/>
      <c r="I56" s="1"/>
      <c r="J56" s="1"/>
      <c r="K56" s="1"/>
    </row>
    <row r="57" spans="1:11" ht="24" customHeight="1" x14ac:dyDescent="0.2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">
      <c r="A58" s="153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H3:H4"/>
    <mergeCell ref="A3:A4"/>
    <mergeCell ref="B3:B4"/>
    <mergeCell ref="C3:C4"/>
    <mergeCell ref="D3:G3"/>
    <mergeCell ref="A5:A14"/>
    <mergeCell ref="B5:B14"/>
    <mergeCell ref="C5:C9"/>
    <mergeCell ref="C10:C14"/>
    <mergeCell ref="B15:B49"/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13" zoomScale="55" zoomScaleNormal="55" workbookViewId="0">
      <selection activeCell="C55" sqref="C55:C59"/>
    </sheetView>
  </sheetViews>
  <sheetFormatPr defaultRowHeight="12.75" x14ac:dyDescent="0.2"/>
  <cols>
    <col min="1" max="1" width="3.42578125" style="45" customWidth="1"/>
    <col min="2" max="2" width="37.140625" style="46" customWidth="1"/>
    <col min="3" max="3" width="39" style="20" customWidth="1"/>
    <col min="4" max="4" width="7.28515625" style="20" customWidth="1"/>
    <col min="5" max="5" width="17.42578125" style="20" customWidth="1"/>
    <col min="6" max="6" width="13.42578125" style="20" customWidth="1"/>
    <col min="7" max="7" width="13" style="20" customWidth="1"/>
    <col min="8" max="8" width="53.140625" style="20" customWidth="1"/>
    <col min="9" max="9" width="38.7109375" style="20" customWidth="1"/>
    <col min="10" max="16384" width="9.140625" style="20"/>
  </cols>
  <sheetData>
    <row r="1" spans="1:14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5" thickBot="1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77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88" t="s">
        <v>16</v>
      </c>
      <c r="I3" s="1"/>
      <c r="J3" s="1"/>
      <c r="K3" s="1"/>
      <c r="L3" s="1"/>
      <c r="M3" s="1"/>
      <c r="N3" s="1"/>
    </row>
    <row r="4" spans="1:14" ht="13.5" thickBot="1" x14ac:dyDescent="0.25">
      <c r="A4" s="278"/>
      <c r="B4" s="223"/>
      <c r="C4" s="223"/>
      <c r="D4" s="48" t="s">
        <v>2</v>
      </c>
      <c r="E4" s="47" t="s">
        <v>5</v>
      </c>
      <c r="F4" s="47" t="s">
        <v>6</v>
      </c>
      <c r="G4" s="47" t="s">
        <v>11</v>
      </c>
      <c r="H4" s="289"/>
      <c r="I4" s="1"/>
      <c r="J4" s="1"/>
      <c r="K4" s="1"/>
      <c r="L4" s="1"/>
      <c r="M4" s="1"/>
      <c r="N4" s="1"/>
    </row>
    <row r="5" spans="1:14" ht="15.75" customHeight="1" x14ac:dyDescent="0.2">
      <c r="A5" s="264">
        <v>1</v>
      </c>
      <c r="B5" s="279" t="s">
        <v>38</v>
      </c>
      <c r="C5" s="213" t="s">
        <v>57</v>
      </c>
      <c r="D5" s="49">
        <f>'Finansowa 1'!D5</f>
        <v>2020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">
      <c r="A6" s="265"/>
      <c r="B6" s="270"/>
      <c r="C6" s="214"/>
      <c r="D6" s="41">
        <f>'Finansowa 1'!D6</f>
        <v>2021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">
      <c r="A7" s="265"/>
      <c r="B7" s="270"/>
      <c r="C7" s="214"/>
      <c r="D7" s="42">
        <f>'Finansowa 1'!D7</f>
        <v>2022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">
      <c r="A8" s="265"/>
      <c r="B8" s="280"/>
      <c r="C8" s="214"/>
      <c r="D8" s="43">
        <f>'Finansowa 1'!D8</f>
        <v>2023</v>
      </c>
      <c r="E8" s="54"/>
      <c r="F8" s="57"/>
      <c r="G8" s="58">
        <f t="shared" si="0"/>
        <v>0</v>
      </c>
      <c r="H8" s="56"/>
      <c r="I8" s="1"/>
      <c r="J8" s="1"/>
      <c r="K8" s="1"/>
      <c r="L8" s="1"/>
      <c r="M8" s="1"/>
      <c r="N8" s="1"/>
    </row>
    <row r="9" spans="1:14" ht="15.75" customHeight="1" thickBot="1" x14ac:dyDescent="0.25">
      <c r="A9" s="265"/>
      <c r="B9" s="280"/>
      <c r="C9" s="215"/>
      <c r="D9" s="59">
        <f>'Finansowa 1'!D9</f>
        <v>2024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">
      <c r="A10" s="53"/>
      <c r="B10" s="280"/>
      <c r="C10" s="207" t="s">
        <v>58</v>
      </c>
      <c r="D10" s="49">
        <f>+D5</f>
        <v>2020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">
      <c r="A11" s="53"/>
      <c r="B11" s="280"/>
      <c r="C11" s="208"/>
      <c r="D11" s="41">
        <f>+D6</f>
        <v>2021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">
      <c r="A12" s="53"/>
      <c r="B12" s="280"/>
      <c r="C12" s="208"/>
      <c r="D12" s="42">
        <f>+D7</f>
        <v>2022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">
      <c r="A13" s="53"/>
      <c r="B13" s="280"/>
      <c r="C13" s="267"/>
      <c r="D13" s="43">
        <f>+D8</f>
        <v>2023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25">
      <c r="A14" s="53"/>
      <c r="B14" s="280"/>
      <c r="C14" s="268"/>
      <c r="D14" s="59">
        <f>+D9</f>
        <v>2024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">
      <c r="A15" s="53"/>
      <c r="B15" s="280"/>
      <c r="C15" s="207" t="s">
        <v>59</v>
      </c>
      <c r="D15" s="293">
        <f>D10</f>
        <v>2020</v>
      </c>
      <c r="E15" s="64"/>
      <c r="F15" s="65">
        <v>0</v>
      </c>
      <c r="G15" s="66">
        <f>IF(ISERROR(F15-E15),0,F15-E15)</f>
        <v>0</v>
      </c>
      <c r="H15" s="67" t="s">
        <v>21</v>
      </c>
      <c r="I15" s="1"/>
      <c r="J15" s="1"/>
      <c r="K15" s="1"/>
      <c r="L15" s="1"/>
      <c r="M15" s="1"/>
      <c r="N15" s="1"/>
    </row>
    <row r="16" spans="1:14" ht="15.75" customHeight="1" x14ac:dyDescent="0.2">
      <c r="A16" s="53"/>
      <c r="B16" s="280"/>
      <c r="C16" s="208"/>
      <c r="D16" s="294"/>
      <c r="E16" s="68"/>
      <c r="F16" s="69">
        <v>0</v>
      </c>
      <c r="G16" s="70">
        <f t="shared" ref="G16:G34" si="1">IF(ISERROR(F16-E16),0,F16-E16)</f>
        <v>0</v>
      </c>
      <c r="H16" s="71" t="s">
        <v>22</v>
      </c>
      <c r="I16" s="1"/>
      <c r="J16" s="1"/>
      <c r="K16" s="1"/>
      <c r="L16" s="1"/>
      <c r="M16" s="1"/>
      <c r="N16" s="1"/>
    </row>
    <row r="17" spans="1:14" ht="15.75" customHeight="1" x14ac:dyDescent="0.2">
      <c r="A17" s="53"/>
      <c r="B17" s="280"/>
      <c r="C17" s="208"/>
      <c r="D17" s="286">
        <f>D11</f>
        <v>2021</v>
      </c>
      <c r="E17" s="68"/>
      <c r="F17" s="69">
        <v>0</v>
      </c>
      <c r="G17" s="70">
        <f t="shared" si="1"/>
        <v>0</v>
      </c>
      <c r="H17" s="71" t="s">
        <v>21</v>
      </c>
      <c r="I17" s="1"/>
      <c r="J17" s="1"/>
      <c r="K17" s="1"/>
      <c r="L17" s="1"/>
      <c r="M17" s="1"/>
      <c r="N17" s="1"/>
    </row>
    <row r="18" spans="1:14" ht="15.75" customHeight="1" x14ac:dyDescent="0.2">
      <c r="A18" s="53"/>
      <c r="B18" s="280"/>
      <c r="C18" s="208"/>
      <c r="D18" s="287"/>
      <c r="E18" s="68"/>
      <c r="F18" s="69">
        <v>0</v>
      </c>
      <c r="G18" s="70">
        <f t="shared" si="1"/>
        <v>0</v>
      </c>
      <c r="H18" s="71" t="s">
        <v>22</v>
      </c>
      <c r="I18" s="1"/>
      <c r="J18" s="1"/>
      <c r="K18" s="1"/>
      <c r="L18" s="1"/>
      <c r="M18" s="1"/>
      <c r="N18" s="1"/>
    </row>
    <row r="19" spans="1:14" ht="15.75" customHeight="1" x14ac:dyDescent="0.2">
      <c r="A19" s="53"/>
      <c r="B19" s="280"/>
      <c r="C19" s="208"/>
      <c r="D19" s="282">
        <f>D12</f>
        <v>2022</v>
      </c>
      <c r="E19" s="73">
        <v>0</v>
      </c>
      <c r="F19" s="75"/>
      <c r="G19" s="76">
        <f t="shared" si="1"/>
        <v>0</v>
      </c>
      <c r="H19" s="71" t="s">
        <v>21</v>
      </c>
      <c r="I19" s="1"/>
      <c r="J19" s="1"/>
      <c r="K19" s="1"/>
      <c r="L19" s="1"/>
      <c r="M19" s="1"/>
      <c r="N19" s="1"/>
    </row>
    <row r="20" spans="1:14" ht="15.75" customHeight="1" x14ac:dyDescent="0.2">
      <c r="A20" s="53"/>
      <c r="B20" s="280"/>
      <c r="C20" s="208"/>
      <c r="D20" s="283"/>
      <c r="E20" s="74">
        <v>0</v>
      </c>
      <c r="F20" s="75"/>
      <c r="G20" s="76">
        <f t="shared" si="1"/>
        <v>0</v>
      </c>
      <c r="H20" s="71" t="s">
        <v>22</v>
      </c>
      <c r="I20" s="1"/>
      <c r="J20" s="1"/>
      <c r="K20" s="1"/>
      <c r="L20" s="1"/>
      <c r="M20" s="1"/>
      <c r="N20" s="1"/>
    </row>
    <row r="21" spans="1:14" ht="15.75" customHeight="1" x14ac:dyDescent="0.2">
      <c r="A21" s="53"/>
      <c r="B21" s="280"/>
      <c r="C21" s="208"/>
      <c r="D21" s="295">
        <f>D13</f>
        <v>2023</v>
      </c>
      <c r="E21" s="69">
        <f>[3]Tab.G9!$E$18</f>
        <v>0</v>
      </c>
      <c r="F21" s="75"/>
      <c r="G21" s="76">
        <f t="shared" si="1"/>
        <v>0</v>
      </c>
      <c r="H21" s="71" t="s">
        <v>21</v>
      </c>
      <c r="I21" s="1"/>
      <c r="J21" s="1"/>
      <c r="K21" s="1"/>
      <c r="L21" s="1"/>
      <c r="M21" s="1"/>
      <c r="N21" s="1"/>
    </row>
    <row r="22" spans="1:14" ht="15.75" customHeight="1" x14ac:dyDescent="0.2">
      <c r="A22" s="53"/>
      <c r="B22" s="280"/>
      <c r="C22" s="208"/>
      <c r="D22" s="296"/>
      <c r="E22" s="69">
        <f>[3]Tab.G9!$E$45</f>
        <v>0</v>
      </c>
      <c r="F22" s="75"/>
      <c r="G22" s="76">
        <f t="shared" si="1"/>
        <v>0</v>
      </c>
      <c r="H22" s="71" t="s">
        <v>22</v>
      </c>
      <c r="I22" s="1"/>
      <c r="J22" s="1"/>
      <c r="K22" s="1"/>
      <c r="L22" s="1"/>
      <c r="M22" s="1"/>
      <c r="N22" s="1"/>
    </row>
    <row r="23" spans="1:14" ht="15.75" customHeight="1" x14ac:dyDescent="0.2">
      <c r="A23" s="53"/>
      <c r="B23" s="280"/>
      <c r="C23" s="208"/>
      <c r="D23" s="284">
        <f>D14</f>
        <v>2024</v>
      </c>
      <c r="E23" s="69">
        <f>[3]Tab.G9!$F$18</f>
        <v>0</v>
      </c>
      <c r="F23" s="75"/>
      <c r="G23" s="76">
        <f t="shared" si="1"/>
        <v>0</v>
      </c>
      <c r="H23" s="71" t="s">
        <v>21</v>
      </c>
      <c r="I23" s="1"/>
      <c r="J23" s="1"/>
      <c r="K23" s="1"/>
      <c r="L23" s="1"/>
      <c r="M23" s="1"/>
      <c r="N23" s="1"/>
    </row>
    <row r="24" spans="1:14" ht="15.75" customHeight="1" thickBot="1" x14ac:dyDescent="0.25">
      <c r="A24" s="53"/>
      <c r="B24" s="280"/>
      <c r="C24" s="209"/>
      <c r="D24" s="285"/>
      <c r="E24" s="77">
        <f>[3]Tab.G9!$F$45</f>
        <v>0</v>
      </c>
      <c r="F24" s="61"/>
      <c r="G24" s="78">
        <f t="shared" si="1"/>
        <v>0</v>
      </c>
      <c r="H24" s="79" t="s">
        <v>22</v>
      </c>
      <c r="I24" s="1"/>
      <c r="J24" s="1"/>
      <c r="K24" s="1"/>
      <c r="L24" s="1"/>
      <c r="M24" s="1"/>
      <c r="N24" s="1"/>
    </row>
    <row r="25" spans="1:14" ht="15.75" customHeight="1" x14ac:dyDescent="0.2">
      <c r="A25" s="53"/>
      <c r="B25" s="280"/>
      <c r="C25" s="207" t="s">
        <v>60</v>
      </c>
      <c r="D25" s="293">
        <f>D15</f>
        <v>2020</v>
      </c>
      <c r="E25" s="64"/>
      <c r="F25" s="65">
        <v>0</v>
      </c>
      <c r="G25" s="66">
        <f>IF(ISERROR(F25-E25),0,F25-E25)</f>
        <v>0</v>
      </c>
      <c r="H25" s="67" t="s">
        <v>21</v>
      </c>
      <c r="I25" s="1"/>
      <c r="J25" s="1"/>
      <c r="K25" s="1"/>
      <c r="L25" s="1"/>
      <c r="M25" s="1"/>
      <c r="N25" s="1"/>
    </row>
    <row r="26" spans="1:14" ht="15.75" customHeight="1" x14ac:dyDescent="0.2">
      <c r="A26" s="53"/>
      <c r="B26" s="280"/>
      <c r="C26" s="208"/>
      <c r="D26" s="294"/>
      <c r="E26" s="68"/>
      <c r="F26" s="69">
        <v>0</v>
      </c>
      <c r="G26" s="70">
        <f t="shared" si="1"/>
        <v>0</v>
      </c>
      <c r="H26" s="71" t="s">
        <v>22</v>
      </c>
      <c r="I26" s="1"/>
      <c r="J26" s="1"/>
      <c r="K26" s="1"/>
      <c r="L26" s="1"/>
      <c r="M26" s="1"/>
      <c r="N26" s="1"/>
    </row>
    <row r="27" spans="1:14" ht="15.75" customHeight="1" x14ac:dyDescent="0.2">
      <c r="A27" s="53"/>
      <c r="B27" s="280"/>
      <c r="C27" s="208"/>
      <c r="D27" s="286">
        <f>D17</f>
        <v>2021</v>
      </c>
      <c r="E27" s="68"/>
      <c r="F27" s="69">
        <v>0</v>
      </c>
      <c r="G27" s="70">
        <f t="shared" si="1"/>
        <v>0</v>
      </c>
      <c r="H27" s="71" t="s">
        <v>21</v>
      </c>
      <c r="I27" s="1"/>
      <c r="J27" s="1"/>
      <c r="K27" s="1"/>
      <c r="L27" s="1"/>
      <c r="M27" s="1"/>
      <c r="N27" s="1"/>
    </row>
    <row r="28" spans="1:14" ht="15.75" customHeight="1" x14ac:dyDescent="0.2">
      <c r="A28" s="53"/>
      <c r="B28" s="280"/>
      <c r="C28" s="208"/>
      <c r="D28" s="287"/>
      <c r="E28" s="68"/>
      <c r="F28" s="69">
        <v>0</v>
      </c>
      <c r="G28" s="70">
        <f t="shared" si="1"/>
        <v>0</v>
      </c>
      <c r="H28" s="71" t="s">
        <v>22</v>
      </c>
      <c r="I28" s="1"/>
      <c r="J28" s="1"/>
      <c r="K28" s="1"/>
      <c r="L28" s="1"/>
      <c r="M28" s="1"/>
      <c r="N28" s="1"/>
    </row>
    <row r="29" spans="1:14" ht="15.75" customHeight="1" x14ac:dyDescent="0.2">
      <c r="A29" s="53"/>
      <c r="B29" s="280"/>
      <c r="C29" s="208"/>
      <c r="D29" s="282">
        <f>D19</f>
        <v>2022</v>
      </c>
      <c r="E29" s="73">
        <v>0</v>
      </c>
      <c r="F29" s="75"/>
      <c r="G29" s="76">
        <f t="shared" si="1"/>
        <v>0</v>
      </c>
      <c r="H29" s="71" t="s">
        <v>21</v>
      </c>
      <c r="I29" s="1"/>
      <c r="J29" s="1"/>
      <c r="K29" s="1"/>
      <c r="L29" s="1"/>
      <c r="M29" s="1"/>
      <c r="N29" s="1"/>
    </row>
    <row r="30" spans="1:14" ht="15.75" customHeight="1" x14ac:dyDescent="0.2">
      <c r="A30" s="53"/>
      <c r="B30" s="280"/>
      <c r="C30" s="208"/>
      <c r="D30" s="283"/>
      <c r="E30" s="74">
        <v>0</v>
      </c>
      <c r="F30" s="75"/>
      <c r="G30" s="76">
        <f t="shared" si="1"/>
        <v>0</v>
      </c>
      <c r="H30" s="71" t="s">
        <v>22</v>
      </c>
      <c r="I30" s="1"/>
      <c r="J30" s="1"/>
      <c r="K30" s="1"/>
      <c r="L30" s="1"/>
      <c r="M30" s="1"/>
      <c r="N30" s="1"/>
    </row>
    <row r="31" spans="1:14" ht="15.75" customHeight="1" x14ac:dyDescent="0.2">
      <c r="A31" s="53"/>
      <c r="B31" s="280"/>
      <c r="C31" s="208"/>
      <c r="D31" s="295">
        <f>D21</f>
        <v>2023</v>
      </c>
      <c r="E31" s="69">
        <f>[3]Tab.G9!$E$27</f>
        <v>0</v>
      </c>
      <c r="F31" s="75"/>
      <c r="G31" s="76">
        <f t="shared" si="1"/>
        <v>0</v>
      </c>
      <c r="H31" s="71" t="s">
        <v>21</v>
      </c>
      <c r="I31" s="1"/>
      <c r="J31" s="1"/>
      <c r="K31" s="1"/>
      <c r="L31" s="1"/>
      <c r="M31" s="1"/>
      <c r="N31" s="1"/>
    </row>
    <row r="32" spans="1:14" ht="15.75" customHeight="1" x14ac:dyDescent="0.2">
      <c r="A32" s="53"/>
      <c r="B32" s="280"/>
      <c r="C32" s="208"/>
      <c r="D32" s="296"/>
      <c r="E32" s="69">
        <f>[3]Tab.G9!$E$49</f>
        <v>0</v>
      </c>
      <c r="F32" s="75"/>
      <c r="G32" s="76">
        <f t="shared" si="1"/>
        <v>0</v>
      </c>
      <c r="H32" s="71" t="s">
        <v>22</v>
      </c>
      <c r="I32" s="1"/>
      <c r="J32" s="1"/>
      <c r="K32" s="1"/>
      <c r="L32" s="1"/>
      <c r="M32" s="1"/>
      <c r="N32" s="1"/>
    </row>
    <row r="33" spans="1:14" ht="15.75" customHeight="1" x14ac:dyDescent="0.2">
      <c r="A33" s="53"/>
      <c r="B33" s="280"/>
      <c r="C33" s="208"/>
      <c r="D33" s="284">
        <f>D23</f>
        <v>2024</v>
      </c>
      <c r="E33" s="69">
        <f>[3]Tab.G9!$F$27</f>
        <v>0</v>
      </c>
      <c r="F33" s="75"/>
      <c r="G33" s="76">
        <f t="shared" si="1"/>
        <v>0</v>
      </c>
      <c r="H33" s="71" t="s">
        <v>21</v>
      </c>
      <c r="I33" s="1"/>
      <c r="J33" s="1"/>
      <c r="K33" s="1"/>
      <c r="L33" s="1"/>
      <c r="M33" s="1"/>
      <c r="N33" s="1"/>
    </row>
    <row r="34" spans="1:14" ht="15.75" customHeight="1" thickBot="1" x14ac:dyDescent="0.25">
      <c r="A34" s="53"/>
      <c r="B34" s="280"/>
      <c r="C34" s="209"/>
      <c r="D34" s="285"/>
      <c r="E34" s="77">
        <f>[3]Tab.G9!$F$49</f>
        <v>0</v>
      </c>
      <c r="F34" s="61"/>
      <c r="G34" s="78">
        <f t="shared" si="1"/>
        <v>0</v>
      </c>
      <c r="H34" s="79" t="s">
        <v>22</v>
      </c>
      <c r="I34" s="1"/>
      <c r="J34" s="1"/>
      <c r="K34" s="1"/>
      <c r="L34" s="1"/>
      <c r="M34" s="1"/>
      <c r="N34" s="1"/>
    </row>
    <row r="35" spans="1:14" ht="27.75" customHeight="1" x14ac:dyDescent="0.2">
      <c r="A35" s="53"/>
      <c r="B35" s="280"/>
      <c r="C35" s="207" t="s">
        <v>39</v>
      </c>
      <c r="D35" s="49">
        <f>D15</f>
        <v>2020</v>
      </c>
      <c r="E35" s="80"/>
      <c r="F35" s="81">
        <f>IF(F15=0,0,F15/E15)</f>
        <v>0</v>
      </c>
      <c r="G35" s="82"/>
      <c r="H35" s="83" t="s">
        <v>28</v>
      </c>
      <c r="I35" s="1"/>
      <c r="J35" s="1"/>
      <c r="K35" s="1"/>
      <c r="L35" s="1"/>
      <c r="M35" s="1"/>
      <c r="N35" s="1"/>
    </row>
    <row r="36" spans="1:14" ht="27.75" customHeight="1" thickBot="1" x14ac:dyDescent="0.25">
      <c r="A36" s="53"/>
      <c r="B36" s="280"/>
      <c r="C36" s="208"/>
      <c r="D36" s="41">
        <f>D27</f>
        <v>2021</v>
      </c>
      <c r="E36" s="84"/>
      <c r="F36" s="88">
        <f>IF(F17=0,0,F17/E17)</f>
        <v>0</v>
      </c>
      <c r="G36" s="86"/>
      <c r="H36" s="87" t="s">
        <v>28</v>
      </c>
      <c r="I36" s="1"/>
      <c r="J36" s="1"/>
      <c r="K36" s="1"/>
      <c r="L36" s="1"/>
      <c r="M36" s="1"/>
      <c r="N36" s="1"/>
    </row>
    <row r="37" spans="1:14" ht="27.75" customHeight="1" x14ac:dyDescent="0.2">
      <c r="A37" s="53"/>
      <c r="B37" s="280"/>
      <c r="C37" s="208"/>
      <c r="D37" s="42">
        <f>D29</f>
        <v>2022</v>
      </c>
      <c r="E37" s="85">
        <f>IF(F19=0,0,F19/E19)</f>
        <v>0</v>
      </c>
      <c r="F37" s="193"/>
      <c r="G37" s="91"/>
      <c r="H37" s="87" t="s">
        <v>28</v>
      </c>
      <c r="I37" s="1"/>
      <c r="J37" s="1"/>
      <c r="K37" s="1"/>
      <c r="L37" s="1"/>
      <c r="M37" s="1"/>
      <c r="N37" s="1"/>
    </row>
    <row r="38" spans="1:14" ht="27.75" customHeight="1" x14ac:dyDescent="0.2">
      <c r="A38" s="53"/>
      <c r="B38" s="280"/>
      <c r="C38" s="208"/>
      <c r="D38" s="43">
        <f>D31</f>
        <v>2023</v>
      </c>
      <c r="E38" s="85">
        <f>IF(F21=0,0,F21/E21)</f>
        <v>0</v>
      </c>
      <c r="F38" s="194"/>
      <c r="G38" s="91"/>
      <c r="H38" s="87" t="s">
        <v>28</v>
      </c>
      <c r="I38" s="1"/>
      <c r="J38" s="1"/>
      <c r="K38" s="1"/>
      <c r="L38" s="1"/>
      <c r="M38" s="1"/>
      <c r="N38" s="1"/>
    </row>
    <row r="39" spans="1:14" ht="27.75" customHeight="1" thickBot="1" x14ac:dyDescent="0.25">
      <c r="A39" s="53"/>
      <c r="B39" s="280"/>
      <c r="C39" s="209"/>
      <c r="D39" s="59">
        <f>D33</f>
        <v>2024</v>
      </c>
      <c r="E39" s="88">
        <f>IF(F23=0,0,F23/E23)</f>
        <v>0</v>
      </c>
      <c r="F39" s="192"/>
      <c r="G39" s="92"/>
      <c r="H39" s="89" t="s">
        <v>28</v>
      </c>
      <c r="I39" s="1"/>
      <c r="J39" s="1"/>
      <c r="K39" s="1"/>
      <c r="L39" s="1"/>
      <c r="M39" s="1"/>
      <c r="N39" s="1"/>
    </row>
    <row r="40" spans="1:14" ht="15.75" customHeight="1" x14ac:dyDescent="0.2">
      <c r="A40" s="53"/>
      <c r="B40" s="280"/>
      <c r="C40" s="207" t="s">
        <v>40</v>
      </c>
      <c r="D40" s="49">
        <f t="shared" ref="D40:D64" si="2">D35</f>
        <v>2020</v>
      </c>
      <c r="E40" s="80"/>
      <c r="F40" s="81">
        <f>IF(F25=0,0,F25/E25)</f>
        <v>0</v>
      </c>
      <c r="G40" s="90"/>
      <c r="H40" s="83" t="s">
        <v>30</v>
      </c>
      <c r="I40" s="1"/>
      <c r="J40" s="1"/>
      <c r="K40" s="1"/>
      <c r="L40" s="1"/>
      <c r="M40" s="1"/>
      <c r="N40" s="1"/>
    </row>
    <row r="41" spans="1:14" ht="15.75" customHeight="1" thickBot="1" x14ac:dyDescent="0.25">
      <c r="A41" s="53"/>
      <c r="B41" s="280"/>
      <c r="C41" s="208"/>
      <c r="D41" s="41">
        <f t="shared" si="2"/>
        <v>2021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">
      <c r="A42" s="53"/>
      <c r="B42" s="280"/>
      <c r="C42" s="208"/>
      <c r="D42" s="42">
        <f t="shared" si="2"/>
        <v>2022</v>
      </c>
      <c r="E42" s="85">
        <f>IF(F29=0,0,F29/E29)</f>
        <v>0</v>
      </c>
      <c r="F42" s="196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">
      <c r="A43" s="53"/>
      <c r="B43" s="280"/>
      <c r="C43" s="208"/>
      <c r="D43" s="43">
        <f t="shared" si="2"/>
        <v>2023</v>
      </c>
      <c r="E43" s="85">
        <f>IF(F31=0,0,F31/E31)</f>
        <v>0</v>
      </c>
      <c r="F43" s="195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25">
      <c r="A44" s="53"/>
      <c r="B44" s="281"/>
      <c r="C44" s="209"/>
      <c r="D44" s="59">
        <f t="shared" si="2"/>
        <v>2024</v>
      </c>
      <c r="E44" s="88">
        <f>IF(F33=0,0,F33/E33)</f>
        <v>0</v>
      </c>
      <c r="F44" s="192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">
      <c r="A45" s="276">
        <v>2</v>
      </c>
      <c r="B45" s="269" t="s">
        <v>41</v>
      </c>
      <c r="C45" s="207" t="s">
        <v>42</v>
      </c>
      <c r="D45" s="49">
        <f t="shared" si="2"/>
        <v>2020</v>
      </c>
      <c r="E45" s="50"/>
      <c r="F45" s="65" t="e">
        <v>#REF!</v>
      </c>
      <c r="G45" s="66">
        <f t="shared" ref="G45:G64" si="3">IF(ISERROR(F45-E45),0,F45-E45)</f>
        <v>0</v>
      </c>
      <c r="H45" s="83" t="s">
        <v>23</v>
      </c>
      <c r="I45" s="1"/>
      <c r="J45" s="1"/>
      <c r="K45" s="1"/>
      <c r="L45" s="1"/>
      <c r="M45" s="1"/>
      <c r="N45" s="1"/>
    </row>
    <row r="46" spans="1:14" ht="15.75" customHeight="1" x14ac:dyDescent="0.2">
      <c r="A46" s="276"/>
      <c r="B46" s="270"/>
      <c r="C46" s="208"/>
      <c r="D46" s="41">
        <f t="shared" si="2"/>
        <v>2021</v>
      </c>
      <c r="E46" s="54"/>
      <c r="F46" s="69">
        <f>'[4]Tab.G3, G4'!$F$10</f>
        <v>0</v>
      </c>
      <c r="G46" s="70">
        <f t="shared" si="3"/>
        <v>0</v>
      </c>
      <c r="H46" s="87" t="s">
        <v>23</v>
      </c>
      <c r="I46" s="1"/>
      <c r="J46" s="1"/>
      <c r="K46" s="1"/>
      <c r="L46" s="1"/>
      <c r="M46" s="1"/>
      <c r="N46" s="1"/>
    </row>
    <row r="47" spans="1:14" ht="15.75" customHeight="1" x14ac:dyDescent="0.2">
      <c r="A47" s="276"/>
      <c r="B47" s="270"/>
      <c r="C47" s="208"/>
      <c r="D47" s="42">
        <f t="shared" si="2"/>
        <v>2022</v>
      </c>
      <c r="E47" s="69">
        <f>'[4]Tab.G3, G4'!$G$10</f>
        <v>0</v>
      </c>
      <c r="F47" s="57"/>
      <c r="G47" s="76">
        <f t="shared" si="3"/>
        <v>0</v>
      </c>
      <c r="H47" s="87" t="s">
        <v>23</v>
      </c>
      <c r="I47" s="1"/>
      <c r="J47" s="1"/>
      <c r="K47" s="1"/>
      <c r="L47" s="1"/>
      <c r="M47" s="1"/>
      <c r="N47" s="1"/>
    </row>
    <row r="48" spans="1:14" ht="15.75" customHeight="1" x14ac:dyDescent="0.2">
      <c r="A48" s="276"/>
      <c r="B48" s="270"/>
      <c r="C48" s="208"/>
      <c r="D48" s="43">
        <f t="shared" si="2"/>
        <v>2023</v>
      </c>
      <c r="E48" s="69">
        <f>'[3]Tab.G3, G4'!$E$10</f>
        <v>0</v>
      </c>
      <c r="F48" s="57"/>
      <c r="G48" s="76">
        <f t="shared" si="3"/>
        <v>0</v>
      </c>
      <c r="H48" s="87" t="s">
        <v>23</v>
      </c>
      <c r="I48" s="1"/>
      <c r="J48" s="1"/>
      <c r="K48" s="1"/>
      <c r="L48" s="1"/>
      <c r="M48" s="1"/>
      <c r="N48" s="1"/>
    </row>
    <row r="49" spans="1:14" ht="15.75" customHeight="1" thickBot="1" x14ac:dyDescent="0.25">
      <c r="A49" s="276"/>
      <c r="B49" s="270"/>
      <c r="C49" s="209"/>
      <c r="D49" s="59">
        <f t="shared" si="2"/>
        <v>2024</v>
      </c>
      <c r="E49" s="77">
        <f>'[3]Tab.G3, G4'!$F$10</f>
        <v>0</v>
      </c>
      <c r="F49" s="61"/>
      <c r="G49" s="78">
        <f t="shared" si="3"/>
        <v>0</v>
      </c>
      <c r="H49" s="89" t="s">
        <v>23</v>
      </c>
      <c r="I49" s="1"/>
      <c r="J49" s="1"/>
      <c r="K49" s="1"/>
      <c r="L49" s="1"/>
      <c r="M49" s="1"/>
      <c r="N49" s="1"/>
    </row>
    <row r="50" spans="1:14" ht="18" customHeight="1" x14ac:dyDescent="0.2">
      <c r="A50" s="276">
        <v>3</v>
      </c>
      <c r="B50" s="270"/>
      <c r="C50" s="207" t="s">
        <v>43</v>
      </c>
      <c r="D50" s="49">
        <f t="shared" si="2"/>
        <v>2020</v>
      </c>
      <c r="E50" s="50"/>
      <c r="F50" s="65" t="s">
        <v>27</v>
      </c>
      <c r="G50" s="66">
        <f t="shared" si="3"/>
        <v>0</v>
      </c>
      <c r="H50" s="83" t="s">
        <v>23</v>
      </c>
      <c r="I50" s="1"/>
      <c r="J50" s="1"/>
      <c r="K50" s="1"/>
      <c r="L50" s="1"/>
      <c r="M50" s="1"/>
      <c r="N50" s="1"/>
    </row>
    <row r="51" spans="1:14" ht="18" customHeight="1" x14ac:dyDescent="0.2">
      <c r="A51" s="276"/>
      <c r="B51" s="270"/>
      <c r="C51" s="208"/>
      <c r="D51" s="41">
        <f t="shared" si="2"/>
        <v>2021</v>
      </c>
      <c r="E51" s="54"/>
      <c r="F51" s="69" t="s">
        <v>27</v>
      </c>
      <c r="G51" s="70">
        <f t="shared" si="3"/>
        <v>0</v>
      </c>
      <c r="H51" s="87" t="s">
        <v>23</v>
      </c>
      <c r="I51" s="1"/>
      <c r="J51" s="1"/>
      <c r="K51" s="1"/>
      <c r="L51" s="1"/>
      <c r="M51" s="1"/>
      <c r="N51" s="1"/>
    </row>
    <row r="52" spans="1:14" ht="18" customHeight="1" x14ac:dyDescent="0.2">
      <c r="A52" s="276"/>
      <c r="B52" s="270"/>
      <c r="C52" s="208"/>
      <c r="D52" s="42">
        <f t="shared" si="2"/>
        <v>2022</v>
      </c>
      <c r="E52" s="69">
        <v>0</v>
      </c>
      <c r="F52" s="197"/>
      <c r="G52" s="76">
        <f t="shared" si="3"/>
        <v>0</v>
      </c>
      <c r="H52" s="87" t="s">
        <v>23</v>
      </c>
      <c r="I52" s="1"/>
      <c r="J52" s="1"/>
      <c r="K52" s="1"/>
      <c r="L52" s="1"/>
      <c r="M52" s="1"/>
      <c r="N52" s="1"/>
    </row>
    <row r="53" spans="1:14" ht="18" customHeight="1" x14ac:dyDescent="0.2">
      <c r="A53" s="276"/>
      <c r="B53" s="270"/>
      <c r="C53" s="208"/>
      <c r="D53" s="43">
        <f t="shared" si="2"/>
        <v>2023</v>
      </c>
      <c r="E53" s="69">
        <f>[3]Tab.G9!$E$17</f>
        <v>0</v>
      </c>
      <c r="F53" s="197"/>
      <c r="G53" s="76">
        <f t="shared" si="3"/>
        <v>0</v>
      </c>
      <c r="H53" s="87" t="s">
        <v>23</v>
      </c>
      <c r="I53" s="1"/>
      <c r="J53" s="1"/>
      <c r="K53" s="1"/>
      <c r="L53" s="1"/>
      <c r="M53" s="1"/>
      <c r="N53" s="1"/>
    </row>
    <row r="54" spans="1:14" ht="18" customHeight="1" thickBot="1" x14ac:dyDescent="0.25">
      <c r="A54" s="276"/>
      <c r="B54" s="271"/>
      <c r="C54" s="209"/>
      <c r="D54" s="59">
        <f t="shared" si="2"/>
        <v>2024</v>
      </c>
      <c r="E54" s="77">
        <f>[3]Tab.G9!$F$17</f>
        <v>0</v>
      </c>
      <c r="F54" s="61"/>
      <c r="G54" s="78">
        <f t="shared" si="3"/>
        <v>0</v>
      </c>
      <c r="H54" s="89" t="s">
        <v>23</v>
      </c>
      <c r="I54" s="1"/>
      <c r="J54" s="1"/>
      <c r="K54" s="1"/>
      <c r="L54" s="1"/>
      <c r="M54" s="1"/>
      <c r="N54" s="1"/>
    </row>
    <row r="55" spans="1:14" ht="19.5" customHeight="1" x14ac:dyDescent="0.2">
      <c r="A55" s="276">
        <v>4</v>
      </c>
      <c r="B55" s="272" t="s">
        <v>44</v>
      </c>
      <c r="C55" s="207" t="s">
        <v>45</v>
      </c>
      <c r="D55" s="49">
        <f t="shared" si="2"/>
        <v>2020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">
      <c r="A56" s="276"/>
      <c r="B56" s="272"/>
      <c r="C56" s="208"/>
      <c r="D56" s="41">
        <f t="shared" si="2"/>
        <v>2021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">
      <c r="A57" s="276"/>
      <c r="B57" s="272"/>
      <c r="C57" s="208"/>
      <c r="D57" s="42">
        <f t="shared" si="2"/>
        <v>2022</v>
      </c>
      <c r="E57" s="69"/>
      <c r="F57" s="197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">
      <c r="A58" s="276"/>
      <c r="B58" s="272"/>
      <c r="C58" s="208"/>
      <c r="D58" s="43">
        <f t="shared" si="2"/>
        <v>2023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25">
      <c r="A59" s="276"/>
      <c r="B59" s="272"/>
      <c r="C59" s="209"/>
      <c r="D59" s="59">
        <f t="shared" si="2"/>
        <v>2024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">
      <c r="A60" s="264">
        <v>5</v>
      </c>
      <c r="B60" s="273"/>
      <c r="C60" s="290"/>
      <c r="D60" s="49">
        <f t="shared" si="2"/>
        <v>2020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">
      <c r="A61" s="265"/>
      <c r="B61" s="274"/>
      <c r="C61" s="291"/>
      <c r="D61" s="41">
        <f t="shared" si="2"/>
        <v>2021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">
      <c r="A62" s="265"/>
      <c r="B62" s="274"/>
      <c r="C62" s="291"/>
      <c r="D62" s="42">
        <f t="shared" si="2"/>
        <v>2022</v>
      </c>
      <c r="E62" s="69"/>
      <c r="F62" s="197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">
      <c r="A63" s="265"/>
      <c r="B63" s="274"/>
      <c r="C63" s="291"/>
      <c r="D63" s="43">
        <f t="shared" si="2"/>
        <v>2023</v>
      </c>
      <c r="E63" s="69"/>
      <c r="F63" s="197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5" thickBot="1" x14ac:dyDescent="0.25">
      <c r="A64" s="266"/>
      <c r="B64" s="275"/>
      <c r="C64" s="292"/>
      <c r="D64" s="59">
        <f t="shared" si="2"/>
        <v>2024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10" zoomScale="85" zoomScaleNormal="85" workbookViewId="0">
      <selection activeCell="K16" sqref="K16"/>
    </sheetView>
  </sheetViews>
  <sheetFormatPr defaultRowHeight="12.75" x14ac:dyDescent="0.2"/>
  <cols>
    <col min="1" max="1" width="3.5703125" style="45" bestFit="1" customWidth="1"/>
    <col min="2" max="2" width="18.85546875" style="46" customWidth="1"/>
    <col min="3" max="3" width="23.85546875" style="20" customWidth="1"/>
    <col min="4" max="4" width="5.5703125" style="20" customWidth="1"/>
    <col min="5" max="5" width="11.42578125" style="20" customWidth="1"/>
    <col min="6" max="6" width="14.28515625" style="20" customWidth="1"/>
    <col min="7" max="7" width="12.28515625" style="20" customWidth="1"/>
    <col min="8" max="8" width="35.42578125" style="20" customWidth="1"/>
    <col min="9" max="16384" width="9.140625" style="20"/>
  </cols>
  <sheetData>
    <row r="1" spans="1:12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">
      <c r="A3" s="305" t="s">
        <v>0</v>
      </c>
      <c r="B3" s="224" t="s">
        <v>1</v>
      </c>
      <c r="C3" s="224" t="s">
        <v>3</v>
      </c>
      <c r="D3" s="224" t="s">
        <v>4</v>
      </c>
      <c r="E3" s="224"/>
      <c r="F3" s="224"/>
      <c r="G3" s="224"/>
      <c r="H3" s="224" t="s">
        <v>24</v>
      </c>
      <c r="I3" s="1"/>
      <c r="J3" s="1"/>
      <c r="K3" s="1"/>
      <c r="L3" s="1"/>
    </row>
    <row r="4" spans="1:12" ht="28.5" customHeight="1" x14ac:dyDescent="0.2">
      <c r="A4" s="305"/>
      <c r="B4" s="224"/>
      <c r="C4" s="224"/>
      <c r="D4" s="21" t="s">
        <v>2</v>
      </c>
      <c r="E4" s="22" t="s">
        <v>5</v>
      </c>
      <c r="F4" s="22" t="s">
        <v>6</v>
      </c>
      <c r="G4" s="22" t="s">
        <v>11</v>
      </c>
      <c r="H4" s="224"/>
      <c r="I4" s="1"/>
      <c r="J4" s="1"/>
      <c r="K4" s="1"/>
      <c r="L4" s="1"/>
    </row>
    <row r="5" spans="1:12" ht="18" customHeight="1" x14ac:dyDescent="0.2">
      <c r="A5" s="306">
        <v>1</v>
      </c>
      <c r="B5" s="301" t="s">
        <v>34</v>
      </c>
      <c r="C5" s="300" t="s">
        <v>61</v>
      </c>
      <c r="D5" s="24">
        <f>'Finansowa 1'!D5</f>
        <v>2020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">
      <c r="A6" s="306"/>
      <c r="B6" s="301"/>
      <c r="C6" s="300"/>
      <c r="D6" s="28">
        <f>D5+1</f>
        <v>2021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">
      <c r="A7" s="306"/>
      <c r="B7" s="301"/>
      <c r="C7" s="300"/>
      <c r="D7" s="32">
        <f>D6+1</f>
        <v>2022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">
      <c r="A8" s="306"/>
      <c r="B8" s="301"/>
      <c r="C8" s="300"/>
      <c r="D8" s="33">
        <f>D7+1</f>
        <v>2023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">
      <c r="A9" s="306"/>
      <c r="B9" s="301"/>
      <c r="C9" s="300"/>
      <c r="D9" s="34">
        <f>D8+1</f>
        <v>2024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">
      <c r="A10" s="306">
        <v>2</v>
      </c>
      <c r="B10" s="301" t="s">
        <v>35</v>
      </c>
      <c r="C10" s="300" t="s">
        <v>62</v>
      </c>
      <c r="D10" s="24">
        <f t="shared" ref="D10:D24" si="1">D5</f>
        <v>2020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">
      <c r="A11" s="306"/>
      <c r="B11" s="301"/>
      <c r="C11" s="300"/>
      <c r="D11" s="28">
        <f t="shared" si="1"/>
        <v>2021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">
      <c r="A12" s="306"/>
      <c r="B12" s="301"/>
      <c r="C12" s="300"/>
      <c r="D12" s="32">
        <f t="shared" si="1"/>
        <v>2022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">
      <c r="A13" s="306"/>
      <c r="B13" s="301"/>
      <c r="C13" s="300"/>
      <c r="D13" s="33">
        <f t="shared" si="1"/>
        <v>2023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">
      <c r="A14" s="306"/>
      <c r="B14" s="301"/>
      <c r="C14" s="300"/>
      <c r="D14" s="34">
        <f t="shared" si="1"/>
        <v>2024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">
      <c r="A15" s="302">
        <v>3</v>
      </c>
      <c r="B15" s="301" t="s">
        <v>36</v>
      </c>
      <c r="C15" s="301" t="s">
        <v>26</v>
      </c>
      <c r="D15" s="24">
        <f t="shared" si="1"/>
        <v>2020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">
      <c r="A16" s="303"/>
      <c r="B16" s="301"/>
      <c r="C16" s="301"/>
      <c r="D16" s="28">
        <f t="shared" si="1"/>
        <v>2021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">
      <c r="A17" s="303"/>
      <c r="B17" s="301"/>
      <c r="C17" s="301"/>
      <c r="D17" s="32">
        <f t="shared" si="1"/>
        <v>2022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">
      <c r="A18" s="303"/>
      <c r="B18" s="301"/>
      <c r="C18" s="301"/>
      <c r="D18" s="33">
        <f t="shared" si="1"/>
        <v>2023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">
      <c r="A19" s="304"/>
      <c r="B19" s="301"/>
      <c r="C19" s="301"/>
      <c r="D19" s="34">
        <f t="shared" si="1"/>
        <v>2024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">
      <c r="A20" s="302">
        <v>4</v>
      </c>
      <c r="B20" s="299" t="s">
        <v>37</v>
      </c>
      <c r="C20" s="299" t="s">
        <v>25</v>
      </c>
      <c r="D20" s="24">
        <f t="shared" si="1"/>
        <v>2020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">
      <c r="A21" s="303"/>
      <c r="B21" s="297"/>
      <c r="C21" s="297"/>
      <c r="D21" s="28">
        <f t="shared" si="1"/>
        <v>2021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">
      <c r="A22" s="303"/>
      <c r="B22" s="297"/>
      <c r="C22" s="297"/>
      <c r="D22" s="32">
        <f t="shared" si="1"/>
        <v>2022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">
      <c r="A23" s="303"/>
      <c r="B23" s="297"/>
      <c r="C23" s="297"/>
      <c r="D23" s="33">
        <f t="shared" si="1"/>
        <v>2023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">
      <c r="A24" s="304"/>
      <c r="B24" s="298"/>
      <c r="C24" s="298"/>
      <c r="D24" s="34">
        <f t="shared" si="1"/>
        <v>2024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">
      <c r="A25" s="302">
        <v>5</v>
      </c>
      <c r="B25" s="299"/>
      <c r="C25" s="297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">
      <c r="A26" s="303"/>
      <c r="B26" s="297"/>
      <c r="C26" s="297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">
      <c r="A27" s="303"/>
      <c r="B27" s="297"/>
      <c r="C27" s="297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">
      <c r="A28" s="303"/>
      <c r="B28" s="297"/>
      <c r="C28" s="297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">
      <c r="A29" s="304"/>
      <c r="B29" s="298"/>
      <c r="C29" s="298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  <mergeCell ref="H3:H4"/>
    <mergeCell ref="C25:C29"/>
    <mergeCell ref="C3:C4"/>
    <mergeCell ref="C20:C24"/>
    <mergeCell ref="D3:G3"/>
    <mergeCell ref="C5:C9"/>
    <mergeCell ref="C15:C19"/>
    <mergeCell ref="C10:C14"/>
  </mergeCells>
  <phoneticPr fontId="0" type="noConversion"/>
  <hyperlinks>
    <hyperlink ref="C1" location="'Strona startowa'!A1" display="Strona główna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Tułowiecki Robert</cp:lastModifiedBy>
  <cp:lastPrinted>2015-02-18T12:02:10Z</cp:lastPrinted>
  <dcterms:created xsi:type="dcterms:W3CDTF">2004-10-19T09:25:12Z</dcterms:created>
  <dcterms:modified xsi:type="dcterms:W3CDTF">2021-02-26T09:40:08Z</dcterms:modified>
</cp:coreProperties>
</file>