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tabRatio="905" activeTab="6"/>
  </bookViews>
  <sheets>
    <sheet name="1A_Obszar" sheetId="1" r:id="rId1"/>
    <sheet name="1B_Odbiorcy" sheetId="2" r:id="rId2"/>
    <sheet name="2A_Wartość_maj" sheetId="3" r:id="rId3"/>
    <sheet name="2B_Profile_wiekowe" sheetId="4" r:id="rId4"/>
    <sheet name="3A_Nakłady" sheetId="5" r:id="rId5"/>
    <sheet name="4_Zadania_inwest_harm" sheetId="6" r:id="rId6"/>
    <sheet name="5_Plan_kosztów" sheetId="7" r:id="rId7"/>
  </sheets>
  <definedNames>
    <definedName name="_xlnm.Print_Area" localSheetId="4">'3A_Nakłady'!$A$2:$M$58</definedName>
    <definedName name="_xlnm.Print_Area" localSheetId="5">'4_Zadania_inwest_harm'!$A$1:$G$56</definedName>
    <definedName name="_xlnm.Print_Area" localSheetId="6">'5_Plan_kosztów'!$B$1:$K$22</definedName>
  </definedNames>
  <calcPr fullCalcOnLoad="1"/>
</workbook>
</file>

<file path=xl/comments7.xml><?xml version="1.0" encoding="utf-8"?>
<comments xmlns="http://schemas.openxmlformats.org/spreadsheetml/2006/main">
  <authors>
    <author>Michał Konieczko</author>
  </authors>
  <commentList>
    <comment ref="N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N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P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Q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R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S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T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P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Q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R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S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T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M8" authorId="0">
      <text>
        <r>
          <rPr>
            <sz val="8"/>
            <rFont val="Tahoma"/>
            <family val="2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5" authorId="0">
      <text>
        <r>
          <rPr>
            <sz val="8"/>
            <rFont val="Tahoma"/>
            <family val="2"/>
          </rPr>
          <t xml:space="preserve">Wszystkie obliczenia niezgodne z funkcjami kontrolnymi wymagają komentarza pod tabelą lub w piśmie. </t>
        </r>
      </text>
    </comment>
    <comment ref="N6" authorId="0">
      <text>
        <r>
          <rPr>
            <sz val="8"/>
            <rFont val="Tahoma"/>
            <family val="2"/>
          </rPr>
          <t>Wartość rózna od "0" wskazuje, że wartośc majątku dla roku początkowego w Tabeli 2A różni się od wartości majątu w Tabeli 5</t>
        </r>
      </text>
    </comment>
    <comment ref="P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N7" authorId="0">
      <text>
        <r>
          <rPr>
            <sz val="8"/>
            <rFont val="Tahoma"/>
            <family val="2"/>
          </rPr>
          <t>Wartość rózna od "0" wskazuje, że wartośc majątku dla roku początkowego w Tabeli 2A różni się od wartości majątu w Tabeli 5</t>
        </r>
      </text>
    </comment>
    <comment ref="P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N8" authorId="0">
      <text>
        <r>
          <rPr>
            <sz val="8"/>
            <rFont val="Tahoma"/>
            <family val="2"/>
          </rPr>
          <t>"UWAGA" oznacza, że wartość amortyzacji w danym roku w Tabeli 3B jest większa od wartości amortyzacji w Tabeli 5</t>
        </r>
      </text>
    </comment>
    <comment ref="P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Q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R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S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T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Q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R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S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T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N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P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Q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R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S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T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N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P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Q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R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S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T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N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P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Q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R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S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T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N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P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Q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R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S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T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N19" authorId="0">
      <text>
        <r>
          <rPr>
            <sz val="8"/>
            <rFont val="Tahoma"/>
            <family val="2"/>
          </rPr>
          <t>"Uwaga" - oznacza, że wartość wolumenu dostarczanej energii W Tabeli 1B jest różna od wartości w Tabeli 5</t>
        </r>
      </text>
    </comment>
    <comment ref="N20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P19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Q19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R19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S19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T19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P20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Q20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R20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S20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T20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  <comment ref="Q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R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S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T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O6" authorId="0">
      <text>
        <r>
          <rPr>
            <sz val="8"/>
            <rFont val="Tahoma"/>
            <family val="2"/>
          </rPr>
          <t>Wartość różna od "0" wskazuje, że pomimo ponoszonych nakładów wartość majątu brutto nie zmienia się proporcjonalnie do ponoszonych nakładów.</t>
        </r>
      </text>
    </comment>
    <comment ref="O7" authorId="0">
      <text>
        <r>
          <rPr>
            <sz val="8"/>
            <rFont val="Tahoma"/>
            <family val="2"/>
          </rPr>
          <t>Wartość różna od "0" wskazuje, że pomimo ponoszonych nakładów wartość majątu netto nie zmienia się proporcjonalnie do ponoszonych nakładów</t>
        </r>
      </text>
    </comment>
    <comment ref="O9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O10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O11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O12" authorId="0">
      <text>
        <r>
          <rPr>
            <sz val="8"/>
            <rFont val="Tahoma"/>
            <family val="2"/>
          </rPr>
          <t>Wartość nakładów w Tabeli 5 różna od wartości nakładów w Tabeli 3A</t>
        </r>
      </text>
    </comment>
    <comment ref="O8" authorId="0">
      <text>
        <r>
          <rPr>
            <sz val="8"/>
            <rFont val="Tahoma"/>
            <family val="2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O15" authorId="0">
      <text>
        <r>
          <rPr>
            <sz val="8"/>
            <rFont val="Tahoma"/>
            <family val="2"/>
          </rPr>
          <t xml:space="preserve">"UWAGA" oznacza, że wartość zysku netto w danym roku w Tabeli 3B jest większa od wartości zysku netto w Tabeli 5 </t>
        </r>
      </text>
    </comment>
    <comment ref="O16" authorId="0">
      <text>
        <r>
          <rPr>
            <sz val="8"/>
            <rFont val="Tahoma"/>
            <family val="2"/>
          </rPr>
          <t xml:space="preserve">"UWAGA" oznacza, że wartość opłat za przyłączenie w danym roku w Tabeli 3B jest większa od wartości opłat za przyłączenie w Tabeli 5 </t>
        </r>
      </text>
    </comment>
    <comment ref="O19" authorId="0">
      <text>
        <r>
          <rPr>
            <sz val="8"/>
            <rFont val="Tahoma"/>
            <family val="2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O20" authorId="0">
      <text>
        <r>
          <rPr>
            <sz val="8"/>
            <rFont val="Tahoma"/>
            <family val="2"/>
          </rPr>
          <t>"Uwaga" - oznacza, że liczba odbiorców w Tabeli 1B jest różna od liczby w Tabeli 5</t>
        </r>
      </text>
    </comment>
  </commentList>
</comments>
</file>

<file path=xl/sharedStrings.xml><?xml version="1.0" encoding="utf-8"?>
<sst xmlns="http://schemas.openxmlformats.org/spreadsheetml/2006/main" count="530" uniqueCount="281">
  <si>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</si>
  <si>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</si>
  <si>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</si>
  <si>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</si>
  <si>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</si>
  <si>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</si>
  <si>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</si>
  <si>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</si>
  <si>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</si>
  <si>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</si>
  <si>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</si>
  <si>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</si>
  <si>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</si>
  <si>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</si>
  <si>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</si>
  <si>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</si>
  <si>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</si>
  <si>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</si>
  <si>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</si>
  <si>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</si>
  <si>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</si>
  <si>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</si>
  <si>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</si>
  <si>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</si>
  <si>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</si>
  <si>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</si>
  <si>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</si>
  <si>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</si>
  <si>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</si>
  <si>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</si>
  <si>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</si>
  <si>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</si>
  <si>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</si>
  <si>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</si>
  <si>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</si>
  <si>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</si>
  <si>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</si>
  <si>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</si>
  <si>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</si>
  <si>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</si>
  <si>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</si>
  <si>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</si>
  <si>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</si>
  <si>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</si>
  <si>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</si>
  <si>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</si>
  <si>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</si>
  <si>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</si>
  <si>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</si>
  <si>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</si>
  <si>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</si>
  <si>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</si>
  <si>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</si>
  <si>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</si>
  <si>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</si>
  <si>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</si>
  <si>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</si>
  <si>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</si>
  <si>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</si>
  <si>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</si>
  <si>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</si>
  <si>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</si>
  <si>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</si>
  <si>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</si>
  <si>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</si>
  <si>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</si>
  <si>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</rPr>
      <t>- napięcia niższe niż 1kV</t>
    </r>
  </si>
  <si>
    <r>
      <t>średnie</t>
    </r>
    <r>
      <rPr>
        <sz val="10"/>
        <rFont val="Cambria"/>
        <family val="1"/>
      </rPr>
      <t xml:space="preserve"> - napięcia od 1 kV do 60 kV</t>
    </r>
  </si>
  <si>
    <r>
      <t>wysokie</t>
    </r>
    <r>
      <rPr>
        <sz val="10"/>
        <rFont val="Cambria"/>
        <family val="1"/>
      </rPr>
      <t xml:space="preserve"> - napięcia 110 kV</t>
    </r>
  </si>
  <si>
    <r>
      <t>najwyższe</t>
    </r>
    <r>
      <rPr>
        <sz val="10"/>
        <rFont val="Cambria"/>
        <family val="1"/>
      </rPr>
      <t xml:space="preserve"> - napięcia wyższe niż 110 kV</t>
    </r>
  </si>
  <si>
    <r>
      <t xml:space="preserve">RAZEM </t>
    </r>
    <r>
      <rPr>
        <sz val="8"/>
        <rFont val="Cambria"/>
        <family val="1"/>
      </rPr>
      <t>majątek sieciowy</t>
    </r>
  </si>
  <si>
    <r>
      <t xml:space="preserve">OGÓŁEM majątek DEE </t>
    </r>
    <r>
      <rPr>
        <sz val="8"/>
        <rFont val="Cambria"/>
        <family val="1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</si>
  <si>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</si>
  <si>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</si>
  <si>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</si>
  <si>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</si>
  <si>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</si>
  <si>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</si>
  <si>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</si>
  <si>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</si>
  <si>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</si>
  <si>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</si>
  <si>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</si>
  <si>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</si>
  <si>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</si>
  <si>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</si>
  <si>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</si>
  <si>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</si>
  <si>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</si>
  <si>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</si>
  <si>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</si>
  <si>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</si>
  <si>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</si>
  <si>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</si>
  <si>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</si>
  <si>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</si>
  <si>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</si>
  <si>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</si>
  <si>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</si>
  <si>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</si>
  <si>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</si>
  <si>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</si>
  <si>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</si>
  <si>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</si>
  <si>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</si>
  <si>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</si>
  <si>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</si>
  <si>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</si>
  <si>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</si>
  <si>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</si>
  <si>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</si>
  <si>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</si>
  <si>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</si>
  <si>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</si>
  <si>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</si>
  <si>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</si>
  <si>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</si>
  <si>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</si>
  <si>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</si>
  <si>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</si>
  <si>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</si>
  <si>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</si>
  <si>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</si>
  <si>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</si>
  <si>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</si>
  <si>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</si>
  <si>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</si>
  <si>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</si>
  <si>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</si>
  <si>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</si>
  <si>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</si>
  <si>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</si>
  <si>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</si>
  <si>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</si>
  <si>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</si>
  <si>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</si>
  <si>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</si>
  <si>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</si>
  <si>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</si>
  <si>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</si>
  <si>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</si>
  <si>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</si>
  <si>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</si>
  <si>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</si>
  <si>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</si>
  <si>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</si>
  <si>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</si>
  <si>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</si>
  <si>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</si>
  <si>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</si>
  <si>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</si>
  <si>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</si>
  <si>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</si>
  <si>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</si>
  <si>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</si>
  <si>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</si>
  <si>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</si>
  <si>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</si>
  <si>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</si>
  <si>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</si>
  <si>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</si>
  <si>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</si>
  <si>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</si>
  <si>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</si>
  <si>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</si>
  <si>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</si>
  <si>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</si>
  <si>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</rPr>
      <t>(wymiana i planowe modernizacje wyeksploatowanych urządzeń)</t>
    </r>
  </si>
  <si>
    <r>
      <t>Wykonane i planowane nakłady inwestycyjne w zakresie dystrybucji energii elektrycznej</t>
    </r>
    <r>
      <rPr>
        <sz val="10"/>
        <rFont val="Cambria"/>
        <family val="1"/>
      </rPr>
      <t xml:space="preserve"> - </t>
    </r>
    <r>
      <rPr>
        <u val="single"/>
        <sz val="10"/>
        <rFont val="Cambria"/>
        <family val="1"/>
      </rPr>
      <t>Tabela 3A.</t>
    </r>
    <r>
      <rPr>
        <sz val="10"/>
        <rFont val="Cambria"/>
        <family val="1"/>
      </rPr>
      <t xml:space="preserve">  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</si>
  <si>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</rPr>
      <t xml:space="preserve">- </t>
    </r>
    <r>
      <rPr>
        <u val="single"/>
        <sz val="10"/>
        <rFont val="Cambria"/>
        <family val="1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</si>
  <si>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</si>
  <si>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</si>
  <si>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</si>
  <si>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</si>
  <si>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</si>
  <si>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</rPr>
      <t>w tym:</t>
    </r>
  </si>
  <si>
    <r>
      <t xml:space="preserve">Inne 
</t>
    </r>
    <r>
      <rPr>
        <i/>
        <sz val="10"/>
        <rFont val="Cambria"/>
        <family val="1"/>
      </rPr>
      <t xml:space="preserve"> (wymienić - np. ochrona środowiska, poprawa jakości EE lub pewności dostaw EE .... itd.)</t>
    </r>
  </si>
  <si>
    <t>C.4.</t>
  </si>
  <si>
    <t>Plan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</si>
  <si>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</si>
  <si>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</si>
  <si>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</si>
  <si>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</si>
  <si>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</si>
  <si>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</si>
  <si>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</si>
  <si>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</si>
  <si>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</si>
  <si>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</si>
  <si>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</si>
  <si>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</si>
  <si>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</si>
  <si>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</si>
  <si>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</si>
  <si>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</si>
  <si>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</si>
  <si>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</si>
  <si>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</si>
  <si>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</si>
  <si>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</si>
  <si>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</si>
  <si>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</si>
  <si>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</si>
  <si>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</si>
  <si>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</si>
  <si>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</si>
  <si>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</si>
  <si>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</rPr>
      <t xml:space="preserve"> </t>
    </r>
    <r>
      <rPr>
        <b/>
        <sz val="8"/>
        <rFont val="Cambria"/>
        <family val="1"/>
      </rPr>
      <t>[MW]</t>
    </r>
  </si>
  <si>
    <t>Tabela nr 4. Zadania inwestycyjne</t>
  </si>
  <si>
    <t xml:space="preserve">Tabela 5. Plan kosztów i przychodów. 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</si>
  <si>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</si>
  <si>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</si>
  <si>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</si>
  <si>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</si>
  <si>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</si>
  <si>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</si>
  <si>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</si>
  <si>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</si>
  <si>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</si>
  <si>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</si>
  <si>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Nakłady inwestycyjne planowane w latach:
[tys.zł]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</si>
  <si>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</si>
  <si>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</si>
  <si>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</si>
  <si>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Charakterystyka majątku przedsiębiorstwa w okresie objętym projektem planu rozwoju.
(dotyczy majątku służącego do dystrybucji energii elektrycznej)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</si>
  <si>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</si>
  <si>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</si>
  <si>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</si>
  <si>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</si>
  <si>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</si>
  <si>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</si>
  <si>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a) związane ze wzrostem zapotrzebowania na moc i energię</t>
  </si>
  <si>
    <t>b) nie związane ze wzrostem zapotrzebowania na moc i energię</t>
  </si>
  <si>
    <t>c) pozostałe</t>
  </si>
  <si>
    <t>Kredyty inwestycyjne na działalność energetyczną DEE - wartość bilansowa na dany rok (wartość wszystkich kredytów na koniec danego roku):</t>
  </si>
  <si>
    <t>środki własne (np. zyski z lat poprzednich,  amortyzacja z lat poprzednich, itp)**</t>
  </si>
  <si>
    <t>** - w pozycji tej nalezy wymienić źródła pochodzenia środków własnych (podstawowym źródłem finansowania inwestycji powinny być odpisy amortyzacyjne - poz 03, zysk z działalności dystrybucyjnej - poz. 05 oraz opłaty za przyłączenie - poz. 04, pozostałe źródła finansowania powinny stanowić dodatkowe źródło finansowania działalności inwestycyjnej);</t>
  </si>
  <si>
    <t>ctrl**</t>
  </si>
  <si>
    <t xml:space="preserve">** - Wszystkie obliczenia niezgodne z funkcjami kontrolnymi wymagają komentarza pod tabelą lub w piśmie. </t>
  </si>
  <si>
    <t>2018 r.</t>
  </si>
  <si>
    <t xml:space="preserve"> liczba odbiorców końcowych w tym:</t>
  </si>
  <si>
    <t>- nowych, przyłączonych w danym roku</t>
  </si>
  <si>
    <t xml:space="preserve">- przyłączonych bezpośrednio do sieci lub instalacji wytwórcy </t>
  </si>
  <si>
    <t xml:space="preserve"> ilość dostarczanej energii w tym*</t>
  </si>
  <si>
    <t>- przyłączonych bezpośrednio do sieci lub instalacji wytwórcy</t>
  </si>
  <si>
    <t>- przyłączonych w danym roku</t>
  </si>
  <si>
    <t>Średnie  nakłady jednostkowe*</t>
  </si>
  <si>
    <t>* - należy podać średnie nakłady jednostkowe danego składnika majątku określone na podstawie nakładów inwestycyjnych poniesionych przez Przedsiębiorstwo w ostatnich 2 latach poprzedzających opracowanie planu rozwoju.</t>
  </si>
  <si>
    <t>Nakłady inwestycyjne szacunkowe wykonane/
plan
[tys.zł]</t>
  </si>
  <si>
    <t>Nakłady inwestycyjne DEE ogółem*</t>
  </si>
  <si>
    <t>Źródła finansowania nakładów:</t>
  </si>
  <si>
    <t xml:space="preserve">Nakłady inwestycyjne pozostałe, nie ujęte w pkt. A i B: </t>
  </si>
  <si>
    <t>Zakres rzeczowy
(opis)</t>
  </si>
  <si>
    <t>Amortyzacja majątku służącego do działalności energetycznej DEE</t>
  </si>
  <si>
    <t>Szacunkowe wykonanie/
plan</t>
  </si>
  <si>
    <t>Zysk brutto (strata) z działalności energetycznej DEE</t>
  </si>
  <si>
    <t>Zysk netto (strata) z działalności energetycznej DEE</t>
  </si>
  <si>
    <t>29</t>
  </si>
  <si>
    <t>2020 r.
plan</t>
  </si>
  <si>
    <t>2021 r.
plan</t>
  </si>
  <si>
    <t>2020 r.</t>
  </si>
  <si>
    <t>2021 r.</t>
  </si>
  <si>
    <t>2022 r.
plan</t>
  </si>
  <si>
    <t>2022 r.</t>
  </si>
  <si>
    <t>2023 r.
plan</t>
  </si>
  <si>
    <t>2023 r.</t>
  </si>
  <si>
    <t>Przedstawiane nakłady inwestycyjne należy podać w cenach bieżących</t>
  </si>
  <si>
    <t>2018 r.                            Wykonanie</t>
  </si>
  <si>
    <t>2019 r.                            Szacunkowe wykonanie/
Plan</t>
  </si>
  <si>
    <t>2024 r.
plan</t>
  </si>
  <si>
    <t>Charakterystyka ekonomiczna; 
stan 31 XII 2018 r.</t>
  </si>
  <si>
    <t xml:space="preserve">W zestawieniu należy ująć tylko te składniki majątku, które w dniu 01.01. 2019 r. były zainstalowane w sieci, tj. bez stanów magazynowych. </t>
  </si>
  <si>
    <t>2019r.</t>
  </si>
  <si>
    <t>2024 r.</t>
  </si>
  <si>
    <t>Razem nakłady w latach od 2020 do 2024
[tys.zł]</t>
  </si>
  <si>
    <t>Wykonanie
2018</t>
  </si>
  <si>
    <t>Szacunkowe wykonanie/
plan
2019</t>
  </si>
  <si>
    <t>UWAGI */
 inne informacje</t>
  </si>
  <si>
    <t>Stacje elektroenergetyczne*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</si>
  <si>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 oraz ewentualnych nowych źródeł energii elektrycznej, w tym źródeł odnawialnych,
- przedsięwzięcia w zakresie modernizacji, rozbudowy lub budowy połączeń z systemami elektroenergetycznymi innych państw,
- przedsięwzięcia racjonalizujące zużycie energii u odbiorców,
- inne.</t>
  </si>
  <si>
    <t>2.  lata, w których Przedsiębiorstwo planuje prowadzić inwestycje np.jeżeli w planie rozwoju na lata 2020-2024 przykładowe zadane inwestycyjne będzie prowadzone bądź kontynuowane w latach 2020 i 2023 to takie lata należy wykazać w kolumnie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</si>
</sst>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000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 val="single"/>
      <sz val="8"/>
      <name val="Cambria"/>
      <family val="1"/>
    </font>
    <font>
      <b/>
      <u val="single"/>
      <sz val="10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sz val="11"/>
      <color indexed="8"/>
      <name val="Czcionka tekstu podstawowego"/>
      <family val="2"/>
    </font>
    <font>
      <b/>
      <sz val="11"/>
      <color indexed="8"/>
      <name val="Cambria"/>
      <family val="1"/>
    </font>
    <font>
      <b/>
      <sz val="8"/>
      <color indexed="10"/>
      <name val="Cambria"/>
      <family val="1"/>
    </font>
    <font>
      <sz val="11"/>
      <name val="Arial CE"/>
      <family val="0"/>
    </font>
    <font>
      <b/>
      <u val="single"/>
      <sz val="10"/>
      <color indexed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name val="Cambria"/>
      <family val="1"/>
    </font>
    <font>
      <i/>
      <sz val="11"/>
      <color indexed="10"/>
      <name val="Cambria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mbria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medium"/>
      <right style="medium"/>
      <top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Dashed"/>
      <right style="medium"/>
      <top style="medium"/>
      <bottom style="medium"/>
    </border>
    <border>
      <left style="mediumDashed"/>
      <right style="medium"/>
      <top style="thin"/>
      <bottom style="thin"/>
    </border>
    <border>
      <left style="mediumDashed"/>
      <right style="medium"/>
      <top>
        <color indexed="63"/>
      </top>
      <bottom style="thin"/>
    </border>
    <border diagonalUp="1">
      <left style="medium"/>
      <right style="medium"/>
      <top style="medium"/>
      <bottom style="medium"/>
      <diagonal style="thin"/>
    </border>
    <border>
      <left style="mediumDashed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dashed"/>
      <bottom style="dashed"/>
    </border>
    <border>
      <left style="medium"/>
      <right/>
      <top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dashed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double"/>
      <right/>
      <top style="medium"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2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/>
    </xf>
    <xf numFmtId="49" fontId="11" fillId="0" borderId="28" xfId="0" applyNumberFormat="1" applyFont="1" applyBorder="1" applyAlignment="1">
      <alignment horizontal="left" vertical="center" indent="2"/>
    </xf>
    <xf numFmtId="49" fontId="11" fillId="0" borderId="11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49" fontId="13" fillId="0" borderId="28" xfId="0" applyNumberFormat="1" applyFont="1" applyBorder="1" applyAlignment="1">
      <alignment horizontal="left" vertical="center" wrapText="1" indent="4"/>
    </xf>
    <xf numFmtId="49" fontId="11" fillId="0" borderId="31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vertical="center"/>
    </xf>
    <xf numFmtId="164" fontId="11" fillId="0" borderId="30" xfId="0" applyNumberFormat="1" applyFont="1" applyFill="1" applyBorder="1" applyAlignment="1">
      <alignment vertical="center"/>
    </xf>
    <xf numFmtId="49" fontId="11" fillId="0" borderId="32" xfId="0" applyNumberFormat="1" applyFont="1" applyBorder="1" applyAlignment="1">
      <alignment horizontal="left" vertical="center" indent="2"/>
    </xf>
    <xf numFmtId="49" fontId="11" fillId="0" borderId="13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vertical="center"/>
    </xf>
    <xf numFmtId="164" fontId="11" fillId="0" borderId="35" xfId="0" applyNumberFormat="1" applyFont="1" applyFill="1" applyBorder="1" applyAlignment="1">
      <alignment vertical="center"/>
    </xf>
    <xf numFmtId="164" fontId="11" fillId="33" borderId="27" xfId="0" applyNumberFormat="1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vertical="center"/>
    </xf>
    <xf numFmtId="164" fontId="11" fillId="0" borderId="36" xfId="0" applyNumberFormat="1" applyFont="1" applyFill="1" applyBorder="1" applyAlignment="1">
      <alignment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left" vertical="center" wrapText="1" indent="4"/>
    </xf>
    <xf numFmtId="49" fontId="11" fillId="0" borderId="28" xfId="0" applyNumberFormat="1" applyFont="1" applyFill="1" applyBorder="1" applyAlignment="1">
      <alignment horizontal="left" vertical="center" indent="2"/>
    </xf>
    <xf numFmtId="164" fontId="11" fillId="33" borderId="38" xfId="0" applyNumberFormat="1" applyFont="1" applyFill="1" applyBorder="1" applyAlignment="1">
      <alignment vertical="center"/>
    </xf>
    <xf numFmtId="49" fontId="11" fillId="0" borderId="39" xfId="0" applyNumberFormat="1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164" fontId="12" fillId="34" borderId="11" xfId="0" applyNumberFormat="1" applyFont="1" applyFill="1" applyBorder="1" applyAlignment="1">
      <alignment vertical="center"/>
    </xf>
    <xf numFmtId="164" fontId="12" fillId="34" borderId="10" xfId="0" applyNumberFormat="1" applyFont="1" applyFill="1" applyBorder="1" applyAlignment="1">
      <alignment vertical="center"/>
    </xf>
    <xf numFmtId="164" fontId="12" fillId="34" borderId="12" xfId="0" applyNumberFormat="1" applyFont="1" applyFill="1" applyBorder="1" applyAlignment="1">
      <alignment vertical="center"/>
    </xf>
    <xf numFmtId="49" fontId="11" fillId="0" borderId="40" xfId="0" applyNumberFormat="1" applyFont="1" applyBorder="1" applyAlignment="1">
      <alignment horizontal="left" vertical="center" indent="2"/>
    </xf>
    <xf numFmtId="49" fontId="11" fillId="0" borderId="41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left" vertical="center" indent="2"/>
    </xf>
    <xf numFmtId="49" fontId="11" fillId="0" borderId="15" xfId="0" applyNumberFormat="1" applyFont="1" applyBorder="1" applyAlignment="1">
      <alignment horizontal="center" vertical="center"/>
    </xf>
    <xf numFmtId="164" fontId="12" fillId="34" borderId="13" xfId="0" applyNumberFormat="1" applyFont="1" applyFill="1" applyBorder="1" applyAlignment="1">
      <alignment vertical="center"/>
    </xf>
    <xf numFmtId="164" fontId="12" fillId="34" borderId="14" xfId="0" applyNumberFormat="1" applyFont="1" applyFill="1" applyBorder="1" applyAlignment="1">
      <alignment vertical="center"/>
    </xf>
    <xf numFmtId="164" fontId="12" fillId="34" borderId="43" xfId="0" applyNumberFormat="1" applyFont="1" applyFill="1" applyBorder="1" applyAlignment="1">
      <alignment vertical="center"/>
    </xf>
    <xf numFmtId="164" fontId="12" fillId="34" borderId="15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49" fontId="15" fillId="0" borderId="0" xfId="0" applyNumberFormat="1" applyFont="1" applyBorder="1" applyAlignment="1">
      <alignment horizontal="left" indent="4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left" vertical="center" wrapText="1"/>
    </xf>
    <xf numFmtId="49" fontId="11" fillId="0" borderId="47" xfId="0" applyNumberFormat="1" applyFont="1" applyBorder="1" applyAlignment="1">
      <alignment horizontal="center" vertical="center"/>
    </xf>
    <xf numFmtId="164" fontId="11" fillId="34" borderId="23" xfId="0" applyNumberFormat="1" applyFont="1" applyFill="1" applyBorder="1" applyAlignment="1">
      <alignment horizontal="right" vertical="center" wrapText="1"/>
    </xf>
    <xf numFmtId="164" fontId="11" fillId="34" borderId="44" xfId="0" applyNumberFormat="1" applyFont="1" applyFill="1" applyBorder="1" applyAlignment="1">
      <alignment horizontal="right" vertical="center" wrapText="1"/>
    </xf>
    <xf numFmtId="49" fontId="11" fillId="0" borderId="48" xfId="0" applyNumberFormat="1" applyFont="1" applyBorder="1" applyAlignment="1">
      <alignment horizontal="left" indent="1"/>
    </xf>
    <xf numFmtId="49" fontId="11" fillId="0" borderId="49" xfId="0" applyNumberFormat="1" applyFont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right"/>
    </xf>
    <xf numFmtId="164" fontId="11" fillId="0" borderId="51" xfId="0" applyNumberFormat="1" applyFont="1" applyFill="1" applyBorder="1" applyAlignment="1">
      <alignment horizontal="right"/>
    </xf>
    <xf numFmtId="49" fontId="11" fillId="0" borderId="52" xfId="0" applyNumberFormat="1" applyFont="1" applyBorder="1" applyAlignment="1">
      <alignment horizontal="center" vertical="center"/>
    </xf>
    <xf numFmtId="164" fontId="11" fillId="0" borderId="53" xfId="0" applyNumberFormat="1" applyFont="1" applyFill="1" applyBorder="1" applyAlignment="1">
      <alignment horizontal="right"/>
    </xf>
    <xf numFmtId="164" fontId="11" fillId="0" borderId="54" xfId="0" applyNumberFormat="1" applyFont="1" applyFill="1" applyBorder="1" applyAlignment="1">
      <alignment horizontal="right"/>
    </xf>
    <xf numFmtId="49" fontId="11" fillId="0" borderId="55" xfId="0" applyNumberFormat="1" applyFont="1" applyBorder="1" applyAlignment="1">
      <alignment horizontal="center" vertical="center"/>
    </xf>
    <xf numFmtId="164" fontId="11" fillId="0" borderId="56" xfId="0" applyNumberFormat="1" applyFont="1" applyFill="1" applyBorder="1" applyAlignment="1">
      <alignment horizontal="right" vertical="center"/>
    </xf>
    <xf numFmtId="164" fontId="11" fillId="0" borderId="54" xfId="0" applyNumberFormat="1" applyFont="1" applyFill="1" applyBorder="1" applyAlignment="1">
      <alignment horizontal="right" vertical="center"/>
    </xf>
    <xf numFmtId="0" fontId="12" fillId="0" borderId="45" xfId="0" applyNumberFormat="1" applyFont="1" applyBorder="1" applyAlignment="1">
      <alignment horizontal="left" vertical="top" wrapText="1"/>
    </xf>
    <xf numFmtId="164" fontId="11" fillId="34" borderId="20" xfId="0" applyNumberFormat="1" applyFont="1" applyFill="1" applyBorder="1" applyAlignment="1">
      <alignment horizontal="right" vertical="center" wrapText="1"/>
    </xf>
    <xf numFmtId="49" fontId="12" fillId="0" borderId="46" xfId="0" applyNumberFormat="1" applyFont="1" applyBorder="1" applyAlignment="1">
      <alignment horizontal="left" indent="2"/>
    </xf>
    <xf numFmtId="49" fontId="11" fillId="0" borderId="57" xfId="0" applyNumberFormat="1" applyFont="1" applyBorder="1" applyAlignment="1">
      <alignment horizontal="center" vertical="center"/>
    </xf>
    <xf numFmtId="0" fontId="11" fillId="0" borderId="50" xfId="0" applyNumberFormat="1" applyFont="1" applyFill="1" applyBorder="1" applyAlignment="1">
      <alignment/>
    </xf>
    <xf numFmtId="0" fontId="11" fillId="0" borderId="51" xfId="0" applyNumberFormat="1" applyFont="1" applyFill="1" applyBorder="1" applyAlignment="1">
      <alignment/>
    </xf>
    <xf numFmtId="49" fontId="11" fillId="0" borderId="58" xfId="0" applyNumberFormat="1" applyFont="1" applyBorder="1" applyAlignment="1">
      <alignment horizontal="left" indent="4"/>
    </xf>
    <xf numFmtId="49" fontId="12" fillId="0" borderId="58" xfId="0" applyNumberFormat="1" applyFont="1" applyBorder="1" applyAlignment="1">
      <alignment horizontal="left" indent="2"/>
    </xf>
    <xf numFmtId="0" fontId="11" fillId="0" borderId="53" xfId="0" applyNumberFormat="1" applyFont="1" applyFill="1" applyBorder="1" applyAlignment="1">
      <alignment/>
    </xf>
    <xf numFmtId="0" fontId="11" fillId="0" borderId="54" xfId="0" applyNumberFormat="1" applyFont="1" applyFill="1" applyBorder="1" applyAlignment="1">
      <alignment/>
    </xf>
    <xf numFmtId="164" fontId="11" fillId="34" borderId="23" xfId="0" applyNumberFormat="1" applyFont="1" applyFill="1" applyBorder="1" applyAlignment="1">
      <alignment/>
    </xf>
    <xf numFmtId="164" fontId="11" fillId="0" borderId="50" xfId="0" applyNumberFormat="1" applyFont="1" applyFill="1" applyBorder="1" applyAlignment="1">
      <alignment/>
    </xf>
    <xf numFmtId="164" fontId="11" fillId="0" borderId="51" xfId="0" applyNumberFormat="1" applyFont="1" applyFill="1" applyBorder="1" applyAlignment="1">
      <alignment/>
    </xf>
    <xf numFmtId="49" fontId="11" fillId="0" borderId="48" xfId="0" applyNumberFormat="1" applyFont="1" applyBorder="1" applyAlignment="1">
      <alignment horizontal="left" indent="4"/>
    </xf>
    <xf numFmtId="164" fontId="11" fillId="0" borderId="53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49" fontId="11" fillId="0" borderId="42" xfId="0" applyNumberFormat="1" applyFont="1" applyBorder="1" applyAlignment="1">
      <alignment horizontal="left" indent="4"/>
    </xf>
    <xf numFmtId="49" fontId="11" fillId="0" borderId="5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left" vertical="top" wrapText="1"/>
    </xf>
    <xf numFmtId="164" fontId="11" fillId="0" borderId="60" xfId="0" applyNumberFormat="1" applyFont="1" applyBorder="1" applyAlignment="1">
      <alignment horizontal="right" vertical="center"/>
    </xf>
    <xf numFmtId="164" fontId="11" fillId="0" borderId="51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horizontal="center" vertical="center"/>
    </xf>
    <xf numFmtId="164" fontId="12" fillId="34" borderId="20" xfId="0" applyNumberFormat="1" applyFont="1" applyFill="1" applyBorder="1" applyAlignment="1">
      <alignment horizontal="right"/>
    </xf>
    <xf numFmtId="164" fontId="12" fillId="34" borderId="4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34" borderId="64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vertical="center" wrapText="1"/>
    </xf>
    <xf numFmtId="49" fontId="12" fillId="34" borderId="63" xfId="0" applyNumberFormat="1" applyFont="1" applyFill="1" applyBorder="1" applyAlignment="1">
      <alignment horizontal="center" vertical="center"/>
    </xf>
    <xf numFmtId="165" fontId="11" fillId="34" borderId="65" xfId="0" applyNumberFormat="1" applyFont="1" applyFill="1" applyBorder="1" applyAlignment="1">
      <alignment horizontal="center" vertical="center"/>
    </xf>
    <xf numFmtId="4" fontId="12" fillId="34" borderId="50" xfId="0" applyNumberFormat="1" applyFont="1" applyFill="1" applyBorder="1" applyAlignment="1">
      <alignment vertical="center"/>
    </xf>
    <xf numFmtId="0" fontId="12" fillId="34" borderId="45" xfId="0" applyFont="1" applyFill="1" applyBorder="1" applyAlignment="1">
      <alignment horizontal="center" vertical="center"/>
    </xf>
    <xf numFmtId="49" fontId="11" fillId="34" borderId="44" xfId="0" applyNumberFormat="1" applyFont="1" applyFill="1" applyBorder="1" applyAlignment="1">
      <alignment horizontal="center" vertical="center"/>
    </xf>
    <xf numFmtId="165" fontId="11" fillId="34" borderId="45" xfId="0" applyNumberFormat="1" applyFont="1" applyFill="1" applyBorder="1" applyAlignment="1">
      <alignment horizontal="center" vertical="center"/>
    </xf>
    <xf numFmtId="4" fontId="11" fillId="34" borderId="23" xfId="0" applyNumberFormat="1" applyFont="1" applyFill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66" xfId="0" applyFont="1" applyBorder="1" applyAlignment="1">
      <alignment horizontal="left" indent="2"/>
    </xf>
    <xf numFmtId="165" fontId="11" fillId="0" borderId="58" xfId="0" applyNumberFormat="1" applyFont="1" applyBorder="1" applyAlignment="1">
      <alignment horizontal="center"/>
    </xf>
    <xf numFmtId="4" fontId="11" fillId="0" borderId="66" xfId="0" applyNumberFormat="1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indent="2"/>
    </xf>
    <xf numFmtId="4" fontId="11" fillId="0" borderId="30" xfId="0" applyNumberFormat="1" applyFont="1" applyBorder="1" applyAlignment="1">
      <alignment vertical="center"/>
    </xf>
    <xf numFmtId="4" fontId="11" fillId="0" borderId="30" xfId="0" applyNumberFormat="1" applyFont="1" applyFill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4" fontId="11" fillId="0" borderId="67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11" fillId="0" borderId="39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29" xfId="0" applyNumberFormat="1" applyFont="1" applyBorder="1" applyAlignment="1">
      <alignment vertical="center"/>
    </xf>
    <xf numFmtId="49" fontId="11" fillId="0" borderId="43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vertical="center"/>
    </xf>
    <xf numFmtId="4" fontId="11" fillId="0" borderId="43" xfId="0" applyNumberFormat="1" applyFont="1" applyBorder="1" applyAlignment="1">
      <alignment vertical="center"/>
    </xf>
    <xf numFmtId="165" fontId="11" fillId="0" borderId="42" xfId="0" applyNumberFormat="1" applyFont="1" applyBorder="1" applyAlignment="1">
      <alignment horizontal="center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vertical="center" wrapText="1"/>
    </xf>
    <xf numFmtId="49" fontId="11" fillId="34" borderId="21" xfId="0" applyNumberFormat="1" applyFont="1" applyFill="1" applyBorder="1" applyAlignment="1">
      <alignment horizontal="center" vertical="center"/>
    </xf>
    <xf numFmtId="164" fontId="11" fillId="34" borderId="45" xfId="0" applyNumberFormat="1" applyFont="1" applyFill="1" applyBorder="1" applyAlignment="1">
      <alignment horizontal="center" vertical="center"/>
    </xf>
    <xf numFmtId="4" fontId="11" fillId="34" borderId="22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164" fontId="11" fillId="0" borderId="48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0" fontId="12" fillId="0" borderId="42" xfId="0" applyFont="1" applyBorder="1" applyAlignment="1">
      <alignment horizontal="left" vertical="top" wrapText="1"/>
    </xf>
    <xf numFmtId="164" fontId="11" fillId="0" borderId="42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vertical="center" wrapText="1"/>
    </xf>
    <xf numFmtId="49" fontId="11" fillId="0" borderId="45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" fontId="12" fillId="34" borderId="19" xfId="0" applyNumberFormat="1" applyFont="1" applyFill="1" applyBorder="1" applyAlignment="1">
      <alignment horizontal="right" vertical="center"/>
    </xf>
    <xf numFmtId="4" fontId="12" fillId="34" borderId="20" xfId="0" applyNumberFormat="1" applyFont="1" applyFill="1" applyBorder="1" applyAlignment="1">
      <alignment horizontal="right" vertical="center"/>
    </xf>
    <xf numFmtId="4" fontId="12" fillId="34" borderId="69" xfId="0" applyNumberFormat="1" applyFont="1" applyFill="1" applyBorder="1" applyAlignment="1">
      <alignment horizontal="right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4" fontId="11" fillId="0" borderId="66" xfId="0" applyNumberFormat="1" applyFont="1" applyBorder="1" applyAlignment="1">
      <alignment/>
    </xf>
    <xf numFmtId="4" fontId="11" fillId="0" borderId="38" xfId="0" applyNumberFormat="1" applyFont="1" applyBorder="1" applyAlignment="1">
      <alignment/>
    </xf>
    <xf numFmtId="49" fontId="11" fillId="0" borderId="48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/>
    </xf>
    <xf numFmtId="4" fontId="11" fillId="0" borderId="70" xfId="0" applyNumberFormat="1" applyFont="1" applyBorder="1" applyAlignment="1">
      <alignment/>
    </xf>
    <xf numFmtId="49" fontId="11" fillId="0" borderId="71" xfId="0" applyNumberFormat="1" applyFont="1" applyBorder="1" applyAlignment="1">
      <alignment horizontal="center" vertical="center"/>
    </xf>
    <xf numFmtId="4" fontId="11" fillId="0" borderId="67" xfId="0" applyNumberFormat="1" applyFont="1" applyBorder="1" applyAlignment="1">
      <alignment/>
    </xf>
    <xf numFmtId="4" fontId="11" fillId="0" borderId="72" xfId="0" applyNumberFormat="1" applyFont="1" applyBorder="1" applyAlignment="1">
      <alignment/>
    </xf>
    <xf numFmtId="49" fontId="11" fillId="0" borderId="73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/>
    </xf>
    <xf numFmtId="3" fontId="11" fillId="0" borderId="74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49" fontId="12" fillId="0" borderId="48" xfId="0" applyNumberFormat="1" applyFont="1" applyBorder="1" applyAlignment="1">
      <alignment horizontal="left" indent="2"/>
    </xf>
    <xf numFmtId="0" fontId="12" fillId="0" borderId="68" xfId="0" applyFont="1" applyBorder="1" applyAlignment="1">
      <alignment horizontal="left" vertical="top" wrapText="1"/>
    </xf>
    <xf numFmtId="49" fontId="11" fillId="0" borderId="45" xfId="52" applyNumberFormat="1" applyFont="1" applyBorder="1" applyAlignment="1">
      <alignment horizontal="center" vertical="center"/>
      <protection/>
    </xf>
    <xf numFmtId="3" fontId="12" fillId="0" borderId="76" xfId="52" applyNumberFormat="1" applyFont="1" applyFill="1" applyBorder="1" applyAlignment="1">
      <alignment horizontal="center" vertical="center"/>
      <protection/>
    </xf>
    <xf numFmtId="4" fontId="12" fillId="0" borderId="77" xfId="52" applyNumberFormat="1" applyFont="1" applyFill="1" applyBorder="1" applyAlignment="1">
      <alignment vertical="center"/>
      <protection/>
    </xf>
    <xf numFmtId="4" fontId="12" fillId="34" borderId="45" xfId="0" applyNumberFormat="1" applyFont="1" applyFill="1" applyBorder="1" applyAlignment="1">
      <alignment horizontal="right" vertical="center"/>
    </xf>
    <xf numFmtId="4" fontId="12" fillId="34" borderId="46" xfId="0" applyNumberFormat="1" applyFont="1" applyFill="1" applyBorder="1" applyAlignment="1">
      <alignment horizontal="right" vertical="center"/>
    </xf>
    <xf numFmtId="4" fontId="12" fillId="34" borderId="48" xfId="0" applyNumberFormat="1" applyFont="1" applyFill="1" applyBorder="1" applyAlignment="1">
      <alignment horizontal="right" vertical="center"/>
    </xf>
    <xf numFmtId="4" fontId="12" fillId="34" borderId="42" xfId="0" applyNumberFormat="1" applyFont="1" applyFill="1" applyBorder="1" applyAlignment="1">
      <alignment horizontal="right" vertical="center"/>
    </xf>
    <xf numFmtId="4" fontId="11" fillId="34" borderId="58" xfId="0" applyNumberFormat="1" applyFont="1" applyFill="1" applyBorder="1" applyAlignment="1">
      <alignment horizontal="right" vertical="center"/>
    </xf>
    <xf numFmtId="4" fontId="11" fillId="34" borderId="48" xfId="0" applyNumberFormat="1" applyFont="1" applyFill="1" applyBorder="1" applyAlignment="1">
      <alignment horizontal="right" vertical="center"/>
    </xf>
    <xf numFmtId="4" fontId="11" fillId="34" borderId="42" xfId="0" applyNumberFormat="1" applyFont="1" applyFill="1" applyBorder="1" applyAlignment="1">
      <alignment horizontal="right" vertical="center"/>
    </xf>
    <xf numFmtId="4" fontId="12" fillId="0" borderId="42" xfId="52" applyNumberFormat="1" applyFont="1" applyFill="1" applyBorder="1" applyAlignment="1">
      <alignment vertical="center"/>
      <protection/>
    </xf>
    <xf numFmtId="4" fontId="12" fillId="0" borderId="78" xfId="52" applyNumberFormat="1" applyFont="1" applyFill="1" applyBorder="1" applyAlignment="1">
      <alignment vertical="center"/>
      <protection/>
    </xf>
    <xf numFmtId="4" fontId="12" fillId="0" borderId="79" xfId="52" applyNumberFormat="1" applyFont="1" applyFill="1" applyBorder="1" applyAlignment="1" quotePrefix="1">
      <alignment horizontal="center" vertical="center"/>
      <protection/>
    </xf>
    <xf numFmtId="4" fontId="12" fillId="0" borderId="80" xfId="52" applyNumberFormat="1" applyFont="1" applyFill="1" applyBorder="1" applyAlignment="1" quotePrefix="1">
      <alignment horizontal="center" vertical="center"/>
      <protection/>
    </xf>
    <xf numFmtId="4" fontId="12" fillId="34" borderId="61" xfId="0" applyNumberFormat="1" applyFont="1" applyFill="1" applyBorder="1" applyAlignment="1">
      <alignment horizontal="right" vertical="center"/>
    </xf>
    <xf numFmtId="4" fontId="12" fillId="34" borderId="5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10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10" fillId="0" borderId="45" xfId="0" applyNumberFormat="1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10" fillId="35" borderId="19" xfId="0" applyFont="1" applyFill="1" applyBorder="1" applyAlignment="1">
      <alignment horizontal="center" vertical="center"/>
    </xf>
    <xf numFmtId="49" fontId="19" fillId="35" borderId="44" xfId="0" applyNumberFormat="1" applyFont="1" applyFill="1" applyBorder="1" applyAlignment="1">
      <alignment vertical="center"/>
    </xf>
    <xf numFmtId="164" fontId="3" fillId="35" borderId="19" xfId="0" applyNumberFormat="1" applyFont="1" applyFill="1" applyBorder="1" applyAlignment="1">
      <alignment horizontal="center" vertical="center"/>
    </xf>
    <xf numFmtId="164" fontId="3" fillId="35" borderId="45" xfId="0" applyNumberFormat="1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vertical="center"/>
    </xf>
    <xf numFmtId="0" fontId="10" fillId="34" borderId="5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8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10" fillId="34" borderId="51" xfId="0" applyFont="1" applyFill="1" applyBorder="1" applyAlignment="1">
      <alignment vertical="top" wrapText="1"/>
    </xf>
    <xf numFmtId="0" fontId="10" fillId="34" borderId="51" xfId="0" applyFont="1" applyFill="1" applyBorder="1" applyAlignment="1">
      <alignment vertical="center" wrapText="1"/>
    </xf>
    <xf numFmtId="164" fontId="3" fillId="34" borderId="75" xfId="0" applyNumberFormat="1" applyFont="1" applyFill="1" applyBorder="1" applyAlignment="1">
      <alignment horizontal="center" vertical="center"/>
    </xf>
    <xf numFmtId="164" fontId="3" fillId="34" borderId="82" xfId="0" applyNumberFormat="1" applyFont="1" applyFill="1" applyBorder="1" applyAlignment="1">
      <alignment horizontal="center" vertical="center"/>
    </xf>
    <xf numFmtId="164" fontId="3" fillId="34" borderId="61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indent="1"/>
    </xf>
    <xf numFmtId="49" fontId="8" fillId="0" borderId="83" xfId="0" applyNumberFormat="1" applyFont="1" applyBorder="1" applyAlignment="1">
      <alignment horizontal="left" vertical="center" indent="2"/>
    </xf>
    <xf numFmtId="49" fontId="8" fillId="0" borderId="18" xfId="0" applyNumberFormat="1" applyFont="1" applyBorder="1" applyAlignment="1">
      <alignment horizontal="left" vertical="center" indent="2"/>
    </xf>
    <xf numFmtId="0" fontId="8" fillId="0" borderId="0" xfId="0" applyFont="1" applyAlignment="1">
      <alignment/>
    </xf>
    <xf numFmtId="0" fontId="19" fillId="0" borderId="54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indent="1"/>
    </xf>
    <xf numFmtId="0" fontId="8" fillId="0" borderId="36" xfId="0" applyFont="1" applyBorder="1" applyAlignment="1">
      <alignment vertical="center" wrapText="1"/>
    </xf>
    <xf numFmtId="49" fontId="10" fillId="0" borderId="18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vertical="center" wrapText="1"/>
    </xf>
    <xf numFmtId="49" fontId="10" fillId="0" borderId="54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indent="1"/>
    </xf>
    <xf numFmtId="164" fontId="10" fillId="34" borderId="19" xfId="0" applyNumberFormat="1" applyFont="1" applyFill="1" applyBorder="1" applyAlignment="1">
      <alignment horizontal="center" vertical="center"/>
    </xf>
    <xf numFmtId="164" fontId="10" fillId="34" borderId="20" xfId="0" applyNumberFormat="1" applyFont="1" applyFill="1" applyBorder="1" applyAlignment="1">
      <alignment horizontal="center" vertical="center"/>
    </xf>
    <xf numFmtId="164" fontId="10" fillId="34" borderId="44" xfId="0" applyNumberFormat="1" applyFont="1" applyFill="1" applyBorder="1" applyAlignment="1">
      <alignment horizontal="center" vertical="center"/>
    </xf>
    <xf numFmtId="49" fontId="10" fillId="0" borderId="84" xfId="0" applyNumberFormat="1" applyFont="1" applyBorder="1" applyAlignment="1">
      <alignment horizontal="left" vertical="center" indent="1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 indent="3"/>
    </xf>
    <xf numFmtId="49" fontId="3" fillId="0" borderId="42" xfId="0" applyNumberFormat="1" applyFont="1" applyBorder="1" applyAlignment="1">
      <alignment horizontal="left" vertical="center" indent="3"/>
    </xf>
    <xf numFmtId="0" fontId="21" fillId="0" borderId="0" xfId="53" applyFont="1">
      <alignment/>
      <protection/>
    </xf>
    <xf numFmtId="0" fontId="21" fillId="0" borderId="0" xfId="53" applyFont="1" applyAlignment="1">
      <alignment/>
      <protection/>
    </xf>
    <xf numFmtId="3" fontId="21" fillId="0" borderId="0" xfId="53" applyNumberFormat="1" applyFont="1" applyFill="1">
      <alignment/>
      <protection/>
    </xf>
    <xf numFmtId="3" fontId="21" fillId="0" borderId="0" xfId="53" applyNumberFormat="1" applyFont="1">
      <alignment/>
      <protection/>
    </xf>
    <xf numFmtId="0" fontId="21" fillId="0" borderId="0" xfId="53" applyFont="1" applyFill="1">
      <alignment/>
      <protection/>
    </xf>
    <xf numFmtId="0" fontId="21" fillId="0" borderId="0" xfId="53" applyFont="1" applyAlignment="1">
      <alignment wrapText="1"/>
      <protection/>
    </xf>
    <xf numFmtId="0" fontId="23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10" xfId="53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right"/>
    </xf>
    <xf numFmtId="0" fontId="0" fillId="36" borderId="85" xfId="0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26" fillId="0" borderId="0" xfId="53" applyFont="1">
      <alignment/>
      <protection/>
    </xf>
    <xf numFmtId="0" fontId="26" fillId="0" borderId="0" xfId="53" applyFont="1" applyAlignment="1">
      <alignment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3" fillId="0" borderId="10" xfId="0" applyFont="1" applyFill="1" applyBorder="1" applyAlignment="1" quotePrefix="1">
      <alignment horizontal="left"/>
    </xf>
    <xf numFmtId="4" fontId="3" fillId="0" borderId="10" xfId="0" applyNumberFormat="1" applyFont="1" applyFill="1" applyBorder="1" applyAlignment="1" quotePrefix="1">
      <alignment horizontal="center"/>
    </xf>
    <xf numFmtId="3" fontId="12" fillId="0" borderId="76" xfId="52" applyNumberFormat="1" applyFont="1" applyFill="1" applyBorder="1" applyAlignment="1">
      <alignment horizontal="center" vertical="center" wrapText="1"/>
      <protection/>
    </xf>
    <xf numFmtId="3" fontId="21" fillId="0" borderId="10" xfId="53" applyNumberFormat="1" applyFont="1" applyFill="1" applyBorder="1" applyAlignment="1">
      <alignment horizontal="right" vertical="center"/>
      <protection/>
    </xf>
    <xf numFmtId="164" fontId="21" fillId="0" borderId="10" xfId="53" applyNumberFormat="1" applyFont="1" applyFill="1" applyBorder="1" applyAlignment="1">
      <alignment horizontal="right" vertical="center"/>
      <protection/>
    </xf>
    <xf numFmtId="0" fontId="3" fillId="0" borderId="6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164" fontId="11" fillId="0" borderId="70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2" fillId="34" borderId="29" xfId="0" applyNumberFormat="1" applyFont="1" applyFill="1" applyBorder="1" applyAlignment="1">
      <alignment vertical="center"/>
    </xf>
    <xf numFmtId="164" fontId="12" fillId="34" borderId="29" xfId="0" applyNumberFormat="1" applyFont="1" applyFill="1" applyBorder="1" applyAlignment="1">
      <alignment vertical="center"/>
    </xf>
    <xf numFmtId="49" fontId="11" fillId="0" borderId="44" xfId="0" applyNumberFormat="1" applyFont="1" applyBorder="1" applyAlignment="1">
      <alignment horizontal="center" vertical="center" wrapText="1"/>
    </xf>
    <xf numFmtId="0" fontId="11" fillId="33" borderId="82" xfId="0" applyFont="1" applyFill="1" applyBorder="1" applyAlignment="1">
      <alignment/>
    </xf>
    <xf numFmtId="164" fontId="11" fillId="0" borderId="12" xfId="0" applyNumberFormat="1" applyFont="1" applyFill="1" applyBorder="1" applyAlignment="1">
      <alignment vertical="center"/>
    </xf>
    <xf numFmtId="164" fontId="11" fillId="33" borderId="82" xfId="0" applyNumberFormat="1" applyFont="1" applyFill="1" applyBorder="1" applyAlignment="1">
      <alignment vertical="center"/>
    </xf>
    <xf numFmtId="164" fontId="11" fillId="33" borderId="18" xfId="0" applyNumberFormat="1" applyFont="1" applyFill="1" applyBorder="1" applyAlignment="1">
      <alignment vertical="center"/>
    </xf>
    <xf numFmtId="164" fontId="3" fillId="34" borderId="26" xfId="0" applyNumberFormat="1" applyFont="1" applyFill="1" applyBorder="1" applyAlignment="1">
      <alignment horizontal="center" vertical="center"/>
    </xf>
    <xf numFmtId="49" fontId="10" fillId="0" borderId="69" xfId="0" applyNumberFormat="1" applyFont="1" applyBorder="1" applyAlignment="1">
      <alignment horizontal="center" vertical="center"/>
    </xf>
    <xf numFmtId="164" fontId="10" fillId="34" borderId="69" xfId="0" applyNumberFormat="1" applyFont="1" applyFill="1" applyBorder="1" applyAlignment="1">
      <alignment horizontal="center" vertical="center"/>
    </xf>
    <xf numFmtId="164" fontId="3" fillId="33" borderId="39" xfId="0" applyNumberFormat="1" applyFont="1" applyFill="1" applyBorder="1" applyAlignment="1">
      <alignment horizontal="center" vertical="center"/>
    </xf>
    <xf numFmtId="49" fontId="3" fillId="0" borderId="87" xfId="0" applyNumberFormat="1" applyFont="1" applyBorder="1" applyAlignment="1">
      <alignment horizontal="left" vertical="center" indent="3"/>
    </xf>
    <xf numFmtId="49" fontId="10" fillId="0" borderId="71" xfId="0" applyNumberFormat="1" applyFont="1" applyBorder="1" applyAlignment="1">
      <alignment horizontal="center" vertical="center"/>
    </xf>
    <xf numFmtId="0" fontId="7" fillId="0" borderId="11" xfId="53" applyFont="1" applyBorder="1" applyAlignment="1">
      <alignment horizontal="center" vertical="center"/>
      <protection/>
    </xf>
    <xf numFmtId="3" fontId="21" fillId="0" borderId="12" xfId="53" applyNumberFormat="1" applyFont="1" applyFill="1" applyBorder="1" applyAlignment="1">
      <alignment horizontal="right" vertical="center"/>
      <protection/>
    </xf>
    <xf numFmtId="164" fontId="21" fillId="0" borderId="12" xfId="53" applyNumberFormat="1" applyFont="1" applyFill="1" applyBorder="1" applyAlignment="1">
      <alignment horizontal="right" vertical="center"/>
      <protection/>
    </xf>
    <xf numFmtId="0" fontId="7" fillId="0" borderId="81" xfId="53" applyFont="1" applyBorder="1" applyAlignment="1">
      <alignment horizontal="center" vertical="center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7" xfId="53" applyFont="1" applyBorder="1" applyAlignment="1">
      <alignment horizontal="left" vertical="center" wrapText="1"/>
      <protection/>
    </xf>
    <xf numFmtId="3" fontId="7" fillId="33" borderId="17" xfId="53" applyNumberFormat="1" applyFont="1" applyFill="1" applyBorder="1">
      <alignment/>
      <protection/>
    </xf>
    <xf numFmtId="3" fontId="7" fillId="33" borderId="18" xfId="53" applyNumberFormat="1" applyFont="1" applyFill="1" applyBorder="1">
      <alignment/>
      <protection/>
    </xf>
    <xf numFmtId="0" fontId="7" fillId="33" borderId="14" xfId="53" applyFont="1" applyFill="1" applyBorder="1" applyAlignment="1">
      <alignment horizontal="center"/>
      <protection/>
    </xf>
    <xf numFmtId="0" fontId="7" fillId="33" borderId="15" xfId="53" applyFont="1" applyFill="1" applyBorder="1" applyAlignment="1">
      <alignment horizontal="center"/>
      <protection/>
    </xf>
    <xf numFmtId="0" fontId="7" fillId="33" borderId="88" xfId="53" applyFont="1" applyFill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85" xfId="53" applyFont="1" applyBorder="1" applyAlignment="1">
      <alignment horizontal="center" vertical="center" wrapText="1"/>
      <protection/>
    </xf>
    <xf numFmtId="0" fontId="7" fillId="0" borderId="89" xfId="53" applyFont="1" applyBorder="1" applyAlignment="1">
      <alignment horizontal="center" vertical="center" wrapText="1"/>
      <protection/>
    </xf>
    <xf numFmtId="49" fontId="3" fillId="0" borderId="28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3" fillId="35" borderId="22" xfId="0" applyNumberFormat="1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/>
    </xf>
    <xf numFmtId="164" fontId="3" fillId="35" borderId="23" xfId="0" applyNumberFormat="1" applyFont="1" applyFill="1" applyBorder="1" applyAlignment="1">
      <alignment horizontal="center" vertical="center"/>
    </xf>
    <xf numFmtId="164" fontId="3" fillId="34" borderId="74" xfId="0" applyNumberFormat="1" applyFont="1" applyFill="1" applyBorder="1" applyAlignment="1">
      <alignment horizontal="center" vertical="center"/>
    </xf>
    <xf numFmtId="164" fontId="3" fillId="34" borderId="46" xfId="0" applyNumberFormat="1" applyFont="1" applyFill="1" applyBorder="1" applyAlignment="1">
      <alignment horizontal="center" vertical="center"/>
    </xf>
    <xf numFmtId="16" fontId="12" fillId="0" borderId="48" xfId="0" applyNumberFormat="1" applyFont="1" applyBorder="1" applyAlignment="1">
      <alignment horizontal="left" indent="2"/>
    </xf>
    <xf numFmtId="0" fontId="11" fillId="0" borderId="46" xfId="0" applyFont="1" applyFill="1" applyBorder="1" applyAlignment="1">
      <alignment horizontal="center" vertical="center"/>
    </xf>
    <xf numFmtId="0" fontId="7" fillId="0" borderId="0" xfId="53" applyFont="1" applyFill="1">
      <alignment/>
      <protection/>
    </xf>
    <xf numFmtId="49" fontId="21" fillId="0" borderId="0" xfId="53" applyNumberFormat="1" applyFont="1">
      <alignment/>
      <protection/>
    </xf>
    <xf numFmtId="2" fontId="21" fillId="0" borderId="0" xfId="53" applyNumberFormat="1" applyFont="1">
      <alignment/>
      <protection/>
    </xf>
    <xf numFmtId="165" fontId="7" fillId="33" borderId="0" xfId="53" applyNumberFormat="1" applyFont="1" applyFill="1">
      <alignment/>
      <protection/>
    </xf>
    <xf numFmtId="0" fontId="21" fillId="33" borderId="0" xfId="53" applyFont="1" applyFill="1">
      <alignment/>
      <protection/>
    </xf>
    <xf numFmtId="0" fontId="3" fillId="33" borderId="0" xfId="53" applyFont="1" applyFill="1">
      <alignment/>
      <protection/>
    </xf>
    <xf numFmtId="164" fontId="5" fillId="33" borderId="0" xfId="0" applyNumberFormat="1" applyFont="1" applyFill="1" applyAlignment="1">
      <alignment/>
    </xf>
    <xf numFmtId="3" fontId="3" fillId="33" borderId="0" xfId="53" applyNumberFormat="1" applyFont="1" applyFill="1" applyAlignment="1">
      <alignment horizontal="center" vertical="center"/>
      <protection/>
    </xf>
    <xf numFmtId="165" fontId="7" fillId="33" borderId="0" xfId="53" applyNumberFormat="1" applyFont="1" applyFill="1" applyAlignment="1">
      <alignment horizontal="center" vertical="center"/>
      <protection/>
    </xf>
    <xf numFmtId="173" fontId="21" fillId="33" borderId="0" xfId="53" applyNumberFormat="1" applyFont="1" applyFill="1">
      <alignment/>
      <protection/>
    </xf>
    <xf numFmtId="164" fontId="21" fillId="0" borderId="30" xfId="54" applyNumberFormat="1" applyFont="1" applyFill="1" applyBorder="1" applyAlignment="1">
      <alignment horizontal="right" vertical="center"/>
      <protection/>
    </xf>
    <xf numFmtId="164" fontId="21" fillId="35" borderId="30" xfId="53" applyNumberFormat="1" applyFont="1" applyFill="1" applyBorder="1" applyAlignment="1">
      <alignment horizontal="right" vertical="center" wrapText="1"/>
      <protection/>
    </xf>
    <xf numFmtId="164" fontId="21" fillId="35" borderId="12" xfId="53" applyNumberFormat="1" applyFont="1" applyFill="1" applyBorder="1" applyAlignment="1">
      <alignment horizontal="right" vertical="center" wrapText="1"/>
      <protection/>
    </xf>
    <xf numFmtId="164" fontId="21" fillId="35" borderId="10" xfId="53" applyNumberFormat="1" applyFont="1" applyFill="1" applyBorder="1" applyAlignment="1">
      <alignment horizontal="right" vertical="center"/>
      <protection/>
    </xf>
    <xf numFmtId="164" fontId="21" fillId="35" borderId="12" xfId="53" applyNumberFormat="1" applyFont="1" applyFill="1" applyBorder="1" applyAlignment="1">
      <alignment horizontal="right" vertical="center"/>
      <protection/>
    </xf>
    <xf numFmtId="164" fontId="21" fillId="35" borderId="30" xfId="54" applyNumberFormat="1" applyFont="1" applyFill="1" applyBorder="1" applyAlignment="1">
      <alignment horizontal="right" vertical="center"/>
      <protection/>
    </xf>
    <xf numFmtId="3" fontId="21" fillId="35" borderId="14" xfId="53" applyNumberFormat="1" applyFont="1" applyFill="1" applyBorder="1" applyAlignment="1">
      <alignment horizontal="right" vertical="center"/>
      <protection/>
    </xf>
    <xf numFmtId="3" fontId="21" fillId="35" borderId="15" xfId="53" applyNumberFormat="1" applyFont="1" applyFill="1" applyBorder="1" applyAlignment="1">
      <alignment horizontal="right" vertical="center"/>
      <protection/>
    </xf>
    <xf numFmtId="174" fontId="21" fillId="35" borderId="10" xfId="53" applyNumberFormat="1" applyFont="1" applyFill="1" applyBorder="1" applyAlignment="1">
      <alignment horizontal="right" vertical="center"/>
      <protection/>
    </xf>
    <xf numFmtId="174" fontId="21" fillId="35" borderId="12" xfId="53" applyNumberFormat="1" applyFont="1" applyFill="1" applyBorder="1" applyAlignment="1">
      <alignment horizontal="right" vertical="center"/>
      <protection/>
    </xf>
    <xf numFmtId="164" fontId="10" fillId="34" borderId="45" xfId="0" applyNumberFormat="1" applyFont="1" applyFill="1" applyBorder="1" applyAlignment="1">
      <alignment horizontal="center" vertical="center"/>
    </xf>
    <xf numFmtId="164" fontId="3" fillId="33" borderId="58" xfId="0" applyNumberFormat="1" applyFont="1" applyFill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7" fillId="33" borderId="86" xfId="53" applyFont="1" applyFill="1" applyBorder="1" applyAlignment="1">
      <alignment horizontal="center" vertical="center" wrapText="1"/>
      <protection/>
    </xf>
    <xf numFmtId="0" fontId="7" fillId="33" borderId="38" xfId="53" applyFont="1" applyFill="1" applyBorder="1" applyAlignment="1">
      <alignment horizontal="left" vertical="center" wrapText="1"/>
      <protection/>
    </xf>
    <xf numFmtId="164" fontId="21" fillId="35" borderId="70" xfId="54" applyNumberFormat="1" applyFont="1" applyFill="1" applyBorder="1" applyAlignment="1">
      <alignment horizontal="right" vertical="center"/>
      <protection/>
    </xf>
    <xf numFmtId="164" fontId="21" fillId="0" borderId="70" xfId="54" applyNumberFormat="1" applyFont="1" applyFill="1" applyBorder="1" applyAlignment="1">
      <alignment horizontal="right" vertical="center"/>
      <protection/>
    </xf>
    <xf numFmtId="164" fontId="21" fillId="35" borderId="70" xfId="53" applyNumberFormat="1" applyFont="1" applyFill="1" applyBorder="1" applyAlignment="1">
      <alignment horizontal="right" vertical="center" wrapText="1"/>
      <protection/>
    </xf>
    <xf numFmtId="0" fontId="21" fillId="0" borderId="70" xfId="53" applyFont="1" applyBorder="1" applyAlignment="1">
      <alignment horizontal="right" vertical="center" wrapText="1"/>
      <protection/>
    </xf>
    <xf numFmtId="0" fontId="21" fillId="0" borderId="70" xfId="53" applyFont="1" applyFill="1" applyBorder="1" applyAlignment="1">
      <alignment horizontal="right" vertical="center" wrapText="1"/>
      <protection/>
    </xf>
    <xf numFmtId="174" fontId="21" fillId="35" borderId="70" xfId="53" applyNumberFormat="1" applyFont="1" applyFill="1" applyBorder="1" applyAlignment="1">
      <alignment horizontal="right" vertical="center" wrapText="1"/>
      <protection/>
    </xf>
    <xf numFmtId="3" fontId="21" fillId="35" borderId="72" xfId="53" applyNumberFormat="1" applyFont="1" applyFill="1" applyBorder="1" applyAlignment="1">
      <alignment horizontal="right" vertical="center" wrapText="1"/>
      <protection/>
    </xf>
    <xf numFmtId="49" fontId="11" fillId="0" borderId="81" xfId="0" applyNumberFormat="1" applyFont="1" applyBorder="1" applyAlignment="1">
      <alignment horizontal="center" vertical="center"/>
    </xf>
    <xf numFmtId="0" fontId="68" fillId="0" borderId="21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64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4" fontId="3" fillId="33" borderId="48" xfId="0" applyNumberFormat="1" applyFont="1" applyFill="1" applyBorder="1" applyAlignment="1">
      <alignment horizontal="center" vertical="center"/>
    </xf>
    <xf numFmtId="4" fontId="10" fillId="37" borderId="7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 wrapText="1"/>
    </xf>
    <xf numFmtId="4" fontId="10" fillId="37" borderId="29" xfId="0" applyNumberFormat="1" applyFont="1" applyFill="1" applyBorder="1" applyAlignment="1">
      <alignment horizontal="center" vertical="center" wrapText="1"/>
    </xf>
    <xf numFmtId="4" fontId="10" fillId="37" borderId="12" xfId="0" applyNumberFormat="1" applyFont="1" applyFill="1" applyBorder="1" applyAlignment="1">
      <alignment horizontal="center" vertical="center" wrapText="1"/>
    </xf>
    <xf numFmtId="4" fontId="10" fillId="37" borderId="48" xfId="0" applyNumberFormat="1" applyFont="1" applyFill="1" applyBorder="1" applyAlignment="1">
      <alignment horizontal="center" vertical="center" wrapText="1"/>
    </xf>
    <xf numFmtId="4" fontId="3" fillId="33" borderId="58" xfId="0" applyNumberFormat="1" applyFont="1" applyFill="1" applyBorder="1" applyAlignment="1">
      <alignment horizontal="center" vertical="center"/>
    </xf>
    <xf numFmtId="4" fontId="3" fillId="33" borderId="48" xfId="0" applyNumberFormat="1" applyFont="1" applyFill="1" applyBorder="1" applyAlignment="1">
      <alignment horizontal="center" vertical="center" wrapText="1"/>
    </xf>
    <xf numFmtId="4" fontId="10" fillId="37" borderId="30" xfId="0" applyNumberFormat="1" applyFont="1" applyFill="1" applyBorder="1" applyAlignment="1">
      <alignment horizontal="center" vertical="center" wrapText="1"/>
    </xf>
    <xf numFmtId="4" fontId="3" fillId="33" borderId="91" xfId="0" applyNumberFormat="1" applyFont="1" applyFill="1" applyBorder="1" applyAlignment="1">
      <alignment horizontal="center" vertical="center"/>
    </xf>
    <xf numFmtId="4" fontId="10" fillId="37" borderId="86" xfId="0" applyNumberFormat="1" applyFont="1" applyFill="1" applyBorder="1" applyAlignment="1">
      <alignment horizontal="center" vertical="center" wrapText="1"/>
    </xf>
    <xf numFmtId="4" fontId="10" fillId="37" borderId="17" xfId="0" applyNumberFormat="1" applyFont="1" applyFill="1" applyBorder="1" applyAlignment="1">
      <alignment horizontal="center" vertical="center" wrapText="1"/>
    </xf>
    <xf numFmtId="4" fontId="10" fillId="37" borderId="35" xfId="0" applyNumberFormat="1" applyFont="1" applyFill="1" applyBorder="1" applyAlignment="1">
      <alignment horizontal="center" vertical="center" wrapText="1"/>
    </xf>
    <xf numFmtId="4" fontId="10" fillId="37" borderId="33" xfId="0" applyNumberFormat="1" applyFont="1" applyFill="1" applyBorder="1" applyAlignment="1">
      <alignment horizontal="center" vertical="center" wrapText="1"/>
    </xf>
    <xf numFmtId="4" fontId="10" fillId="37" borderId="36" xfId="0" applyNumberFormat="1" applyFont="1" applyFill="1" applyBorder="1" applyAlignment="1">
      <alignment horizontal="center" vertical="center" wrapText="1"/>
    </xf>
    <xf numFmtId="4" fontId="10" fillId="37" borderId="58" xfId="0" applyNumberFormat="1" applyFont="1" applyFill="1" applyBorder="1" applyAlignment="1">
      <alignment horizontal="center" vertical="center" wrapText="1"/>
    </xf>
    <xf numFmtId="4" fontId="10" fillId="37" borderId="71" xfId="0" applyNumberFormat="1" applyFont="1" applyFill="1" applyBorder="1" applyAlignment="1">
      <alignment horizontal="center" vertical="center" wrapText="1"/>
    </xf>
    <xf numFmtId="4" fontId="10" fillId="37" borderId="92" xfId="0" applyNumberFormat="1" applyFont="1" applyFill="1" applyBorder="1" applyAlignment="1">
      <alignment horizontal="center" vertical="center" wrapText="1"/>
    </xf>
    <xf numFmtId="4" fontId="3" fillId="33" borderId="71" xfId="0" applyNumberFormat="1" applyFont="1" applyFill="1" applyBorder="1" applyAlignment="1">
      <alignment horizontal="center" vertical="center"/>
    </xf>
    <xf numFmtId="4" fontId="3" fillId="37" borderId="53" xfId="0" applyNumberFormat="1" applyFont="1" applyFill="1" applyBorder="1" applyAlignment="1">
      <alignment horizontal="center" vertical="center" wrapText="1"/>
    </xf>
    <xf numFmtId="4" fontId="3" fillId="37" borderId="56" xfId="0" applyNumberFormat="1" applyFont="1" applyFill="1" applyBorder="1" applyAlignment="1">
      <alignment horizontal="center" vertical="center"/>
    </xf>
    <xf numFmtId="4" fontId="3" fillId="37" borderId="93" xfId="0" applyNumberFormat="1" applyFont="1" applyFill="1" applyBorder="1" applyAlignment="1">
      <alignment horizontal="center" vertical="center"/>
    </xf>
    <xf numFmtId="4" fontId="3" fillId="37" borderId="54" xfId="0" applyNumberFormat="1" applyFont="1" applyFill="1" applyBorder="1" applyAlignment="1">
      <alignment horizontal="center" vertical="center"/>
    </xf>
    <xf numFmtId="4" fontId="3" fillId="37" borderId="3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/>
    </xf>
    <xf numFmtId="4" fontId="3" fillId="37" borderId="29" xfId="0" applyNumberFormat="1" applyFont="1" applyFill="1" applyBorder="1" applyAlignment="1">
      <alignment horizontal="center" vertical="center"/>
    </xf>
    <xf numFmtId="4" fontId="3" fillId="37" borderId="12" xfId="0" applyNumberFormat="1" applyFont="1" applyFill="1" applyBorder="1" applyAlignment="1">
      <alignment horizontal="center" vertical="center"/>
    </xf>
    <xf numFmtId="4" fontId="19" fillId="37" borderId="66" xfId="0" applyNumberFormat="1" applyFont="1" applyFill="1" applyBorder="1" applyAlignment="1">
      <alignment horizontal="center" vertical="center"/>
    </xf>
    <xf numFmtId="4" fontId="19" fillId="37" borderId="17" xfId="0" applyNumberFormat="1" applyFont="1" applyFill="1" applyBorder="1" applyAlignment="1">
      <alignment horizontal="center" vertical="center"/>
    </xf>
    <xf numFmtId="4" fontId="19" fillId="37" borderId="29" xfId="0" applyNumberFormat="1" applyFont="1" applyFill="1" applyBorder="1" applyAlignment="1">
      <alignment horizontal="center" vertical="center"/>
    </xf>
    <xf numFmtId="4" fontId="19" fillId="37" borderId="12" xfId="0" applyNumberFormat="1" applyFont="1" applyFill="1" applyBorder="1" applyAlignment="1">
      <alignment horizontal="center" vertical="center"/>
    </xf>
    <xf numFmtId="4" fontId="10" fillId="37" borderId="30" xfId="0" applyNumberFormat="1" applyFont="1" applyFill="1" applyBorder="1" applyAlignment="1">
      <alignment horizontal="center" vertical="center"/>
    </xf>
    <xf numFmtId="4" fontId="10" fillId="37" borderId="10" xfId="0" applyNumberFormat="1" applyFont="1" applyFill="1" applyBorder="1" applyAlignment="1">
      <alignment horizontal="center" vertical="center"/>
    </xf>
    <xf numFmtId="4" fontId="10" fillId="37" borderId="39" xfId="0" applyNumberFormat="1" applyFont="1" applyFill="1" applyBorder="1" applyAlignment="1">
      <alignment horizontal="center" vertical="center"/>
    </xf>
    <xf numFmtId="4" fontId="10" fillId="37" borderId="18" xfId="0" applyNumberFormat="1" applyFont="1" applyFill="1" applyBorder="1" applyAlignment="1">
      <alignment horizontal="center" vertical="center"/>
    </xf>
    <xf numFmtId="4" fontId="19" fillId="37" borderId="53" xfId="0" applyNumberFormat="1" applyFont="1" applyFill="1" applyBorder="1" applyAlignment="1">
      <alignment horizontal="center" vertical="center"/>
    </xf>
    <xf numFmtId="4" fontId="19" fillId="37" borderId="56" xfId="0" applyNumberFormat="1" applyFont="1" applyFill="1" applyBorder="1" applyAlignment="1">
      <alignment horizontal="center" vertical="center"/>
    </xf>
    <xf numFmtId="4" fontId="19" fillId="37" borderId="93" xfId="0" applyNumberFormat="1" applyFont="1" applyFill="1" applyBorder="1" applyAlignment="1">
      <alignment horizontal="center" vertical="center"/>
    </xf>
    <xf numFmtId="4" fontId="19" fillId="37" borderId="54" xfId="0" applyNumberFormat="1" applyFont="1" applyFill="1" applyBorder="1" applyAlignment="1">
      <alignment horizontal="center" vertical="center"/>
    </xf>
    <xf numFmtId="4" fontId="3" fillId="33" borderId="94" xfId="0" applyNumberFormat="1" applyFont="1" applyFill="1" applyBorder="1" applyAlignment="1">
      <alignment horizontal="center" vertical="center"/>
    </xf>
    <xf numFmtId="4" fontId="8" fillId="37" borderId="95" xfId="0" applyNumberFormat="1" applyFont="1" applyFill="1" applyBorder="1" applyAlignment="1">
      <alignment horizontal="center" vertical="center"/>
    </xf>
    <xf numFmtId="4" fontId="8" fillId="37" borderId="96" xfId="0" applyNumberFormat="1" applyFont="1" applyFill="1" applyBorder="1" applyAlignment="1">
      <alignment horizontal="center" vertical="center"/>
    </xf>
    <xf numFmtId="4" fontId="8" fillId="37" borderId="97" xfId="0" applyNumberFormat="1" applyFont="1" applyFill="1" applyBorder="1" applyAlignment="1">
      <alignment horizontal="center" vertical="center"/>
    </xf>
    <xf numFmtId="4" fontId="8" fillId="37" borderId="83" xfId="0" applyNumberFormat="1" applyFont="1" applyFill="1" applyBorder="1" applyAlignment="1">
      <alignment horizontal="center" vertical="center"/>
    </xf>
    <xf numFmtId="4" fontId="8" fillId="37" borderId="66" xfId="0" applyNumberFormat="1" applyFont="1" applyFill="1" applyBorder="1" applyAlignment="1">
      <alignment horizontal="center" vertical="center"/>
    </xf>
    <xf numFmtId="4" fontId="8" fillId="37" borderId="17" xfId="0" applyNumberFormat="1" applyFont="1" applyFill="1" applyBorder="1" applyAlignment="1">
      <alignment horizontal="center" vertical="center"/>
    </xf>
    <xf numFmtId="4" fontId="8" fillId="37" borderId="39" xfId="0" applyNumberFormat="1" applyFont="1" applyFill="1" applyBorder="1" applyAlignment="1">
      <alignment horizontal="center" vertical="center"/>
    </xf>
    <xf numFmtId="4" fontId="8" fillId="37" borderId="18" xfId="0" applyNumberFormat="1" applyFont="1" applyFill="1" applyBorder="1" applyAlignment="1">
      <alignment horizontal="center" vertical="center"/>
    </xf>
    <xf numFmtId="4" fontId="3" fillId="33" borderId="42" xfId="0" applyNumberFormat="1" applyFont="1" applyFill="1" applyBorder="1" applyAlignment="1">
      <alignment horizontal="center" vertical="center"/>
    </xf>
    <xf numFmtId="4" fontId="19" fillId="37" borderId="67" xfId="0" applyNumberFormat="1" applyFont="1" applyFill="1" applyBorder="1" applyAlignment="1">
      <alignment horizontal="center" vertical="center"/>
    </xf>
    <xf numFmtId="4" fontId="19" fillId="37" borderId="14" xfId="0" applyNumberFormat="1" applyFont="1" applyFill="1" applyBorder="1" applyAlignment="1">
      <alignment horizontal="center" vertical="center"/>
    </xf>
    <xf numFmtId="4" fontId="19" fillId="37" borderId="43" xfId="0" applyNumberFormat="1" applyFont="1" applyFill="1" applyBorder="1" applyAlignment="1">
      <alignment horizontal="center" vertical="center"/>
    </xf>
    <xf numFmtId="4" fontId="19" fillId="37" borderId="15" xfId="0" applyNumberFormat="1" applyFont="1" applyFill="1" applyBorder="1" applyAlignment="1">
      <alignment horizontal="center" vertical="center"/>
    </xf>
    <xf numFmtId="4" fontId="10" fillId="37" borderId="42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65" xfId="0" applyNumberFormat="1" applyFont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0" fillId="0" borderId="29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0" fillId="0" borderId="87" xfId="0" applyNumberFormat="1" applyFont="1" applyBorder="1" applyAlignment="1">
      <alignment horizontal="center" vertical="center"/>
    </xf>
    <xf numFmtId="4" fontId="10" fillId="0" borderId="71" xfId="0" applyNumberFormat="1" applyFont="1" applyBorder="1" applyAlignment="1">
      <alignment horizontal="center" vertical="center"/>
    </xf>
    <xf numFmtId="4" fontId="3" fillId="0" borderId="81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10" fillId="0" borderId="68" xfId="0" applyNumberFormat="1" applyFont="1" applyBorder="1" applyAlignment="1">
      <alignment horizontal="center" vertical="center"/>
    </xf>
    <xf numFmtId="4" fontId="10" fillId="0" borderId="4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7" fillId="33" borderId="63" xfId="53" applyFont="1" applyFill="1" applyBorder="1" applyAlignment="1">
      <alignment horizontal="center" vertical="center" wrapText="1"/>
      <protection/>
    </xf>
    <xf numFmtId="0" fontId="7" fillId="33" borderId="33" xfId="53" applyFont="1" applyFill="1" applyBorder="1" applyAlignment="1">
      <alignment horizontal="center" vertical="center" wrapText="1"/>
      <protection/>
    </xf>
    <xf numFmtId="0" fontId="7" fillId="33" borderId="39" xfId="53" applyFont="1" applyFill="1" applyBorder="1" applyAlignment="1">
      <alignment horizontal="left" vertical="center" wrapText="1"/>
      <protection/>
    </xf>
    <xf numFmtId="164" fontId="21" fillId="35" borderId="29" xfId="54" applyNumberFormat="1" applyFont="1" applyFill="1" applyBorder="1" applyAlignment="1">
      <alignment horizontal="right" vertical="center"/>
      <protection/>
    </xf>
    <xf numFmtId="164" fontId="21" fillId="0" borderId="29" xfId="54" applyNumberFormat="1" applyFont="1" applyFill="1" applyBorder="1" applyAlignment="1">
      <alignment horizontal="right" vertical="center"/>
      <protection/>
    </xf>
    <xf numFmtId="164" fontId="21" fillId="35" borderId="29" xfId="53" applyNumberFormat="1" applyFont="1" applyFill="1" applyBorder="1" applyAlignment="1">
      <alignment horizontal="right" vertical="center" wrapText="1"/>
      <protection/>
    </xf>
    <xf numFmtId="0" fontId="21" fillId="0" borderId="29" xfId="53" applyFont="1" applyBorder="1" applyAlignment="1">
      <alignment horizontal="right" vertical="center" wrapText="1"/>
      <protection/>
    </xf>
    <xf numFmtId="0" fontId="21" fillId="0" borderId="29" xfId="53" applyFont="1" applyFill="1" applyBorder="1" applyAlignment="1">
      <alignment horizontal="right" vertical="center" wrapText="1"/>
      <protection/>
    </xf>
    <xf numFmtId="174" fontId="21" fillId="35" borderId="29" xfId="53" applyNumberFormat="1" applyFont="1" applyFill="1" applyBorder="1" applyAlignment="1">
      <alignment horizontal="right" vertical="center" wrapText="1"/>
      <protection/>
    </xf>
    <xf numFmtId="3" fontId="21" fillId="35" borderId="43" xfId="53" applyNumberFormat="1" applyFont="1" applyFill="1" applyBorder="1" applyAlignment="1">
      <alignment horizontal="right" vertical="center" wrapText="1"/>
      <protection/>
    </xf>
    <xf numFmtId="0" fontId="7" fillId="33" borderId="13" xfId="53" applyFont="1" applyFill="1" applyBorder="1" applyAlignment="1">
      <alignment horizontal="center"/>
      <protection/>
    </xf>
    <xf numFmtId="3" fontId="7" fillId="33" borderId="16" xfId="53" applyNumberFormat="1" applyFont="1" applyFill="1" applyBorder="1">
      <alignment/>
      <protection/>
    </xf>
    <xf numFmtId="164" fontId="21" fillId="35" borderId="11" xfId="54" applyNumberFormat="1" applyFont="1" applyFill="1" applyBorder="1" applyAlignment="1">
      <alignment horizontal="right" vertical="center"/>
      <protection/>
    </xf>
    <xf numFmtId="164" fontId="21" fillId="0" borderId="11" xfId="54" applyNumberFormat="1" applyFont="1" applyFill="1" applyBorder="1" applyAlignment="1">
      <alignment horizontal="right" vertical="center"/>
      <protection/>
    </xf>
    <xf numFmtId="164" fontId="21" fillId="35" borderId="11" xfId="53" applyNumberFormat="1" applyFont="1" applyFill="1" applyBorder="1" applyAlignment="1">
      <alignment horizontal="right" vertical="center" wrapText="1"/>
      <protection/>
    </xf>
    <xf numFmtId="164" fontId="21" fillId="35" borderId="11" xfId="53" applyNumberFormat="1" applyFont="1" applyFill="1" applyBorder="1" applyAlignment="1">
      <alignment horizontal="right" vertical="center"/>
      <protection/>
    </xf>
    <xf numFmtId="164" fontId="21" fillId="0" borderId="11" xfId="53" applyNumberFormat="1" applyFont="1" applyFill="1" applyBorder="1" applyAlignment="1">
      <alignment horizontal="right" vertical="center"/>
      <protection/>
    </xf>
    <xf numFmtId="3" fontId="21" fillId="0" borderId="11" xfId="53" applyNumberFormat="1" applyFont="1" applyFill="1" applyBorder="1" applyAlignment="1">
      <alignment horizontal="right" vertical="center"/>
      <protection/>
    </xf>
    <xf numFmtId="174" fontId="21" fillId="35" borderId="11" xfId="53" applyNumberFormat="1" applyFont="1" applyFill="1" applyBorder="1" applyAlignment="1">
      <alignment horizontal="right" vertical="center"/>
      <protection/>
    </xf>
    <xf numFmtId="3" fontId="21" fillId="35" borderId="13" xfId="53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left" vertical="top" wrapText="1"/>
    </xf>
    <xf numFmtId="0" fontId="11" fillId="0" borderId="24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3" fillId="0" borderId="0" xfId="0" applyFont="1" applyAlignment="1">
      <alignment wrapText="1"/>
    </xf>
    <xf numFmtId="164" fontId="11" fillId="0" borderId="43" xfId="0" applyNumberFormat="1" applyFont="1" applyFill="1" applyBorder="1" applyAlignment="1">
      <alignment horizontal="center"/>
    </xf>
    <xf numFmtId="0" fontId="11" fillId="0" borderId="8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0" borderId="10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1" fillId="33" borderId="104" xfId="0" applyFont="1" applyFill="1" applyBorder="1" applyAlignment="1">
      <alignment horizontal="center" vertical="center" wrapText="1"/>
    </xf>
    <xf numFmtId="0" fontId="11" fillId="33" borderId="105" xfId="0" applyFont="1" applyFill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11" fillId="0" borderId="85" xfId="0" applyFont="1" applyFill="1" applyBorder="1" applyAlignment="1">
      <alignment horizontal="center"/>
    </xf>
    <xf numFmtId="49" fontId="11" fillId="0" borderId="104" xfId="0" applyNumberFormat="1" applyFont="1" applyBorder="1" applyAlignment="1">
      <alignment horizontal="center" vertical="center"/>
    </xf>
    <xf numFmtId="49" fontId="11" fillId="0" borderId="105" xfId="0" applyNumberFormat="1" applyFont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right"/>
    </xf>
    <xf numFmtId="164" fontId="12" fillId="34" borderId="92" xfId="0" applyNumberFormat="1" applyFont="1" applyFill="1" applyBorder="1" applyAlignment="1">
      <alignment horizontal="right"/>
    </xf>
    <xf numFmtId="164" fontId="12" fillId="34" borderId="102" xfId="0" applyNumberFormat="1" applyFont="1" applyFill="1" applyBorder="1" applyAlignment="1">
      <alignment horizontal="right"/>
    </xf>
    <xf numFmtId="164" fontId="12" fillId="34" borderId="36" xfId="0" applyNumberFormat="1" applyFont="1" applyFill="1" applyBorder="1" applyAlignment="1">
      <alignment horizontal="right"/>
    </xf>
    <xf numFmtId="164" fontId="11" fillId="0" borderId="93" xfId="0" applyNumberFormat="1" applyFont="1" applyFill="1" applyBorder="1" applyAlignment="1">
      <alignment horizontal="center"/>
    </xf>
    <xf numFmtId="0" fontId="11" fillId="0" borderId="106" xfId="0" applyFont="1" applyFill="1" applyBorder="1" applyAlignment="1">
      <alignment horizontal="center"/>
    </xf>
    <xf numFmtId="0" fontId="11" fillId="0" borderId="61" xfId="52" applyFont="1" applyBorder="1" applyAlignment="1">
      <alignment horizontal="center" vertical="center" wrapText="1"/>
      <protection/>
    </xf>
    <xf numFmtId="0" fontId="11" fillId="0" borderId="65" xfId="52" applyFont="1" applyBorder="1" applyAlignment="1">
      <alignment horizontal="center" vertical="center" wrapText="1"/>
      <protection/>
    </xf>
    <xf numFmtId="0" fontId="11" fillId="0" borderId="91" xfId="52" applyFont="1" applyBorder="1" applyAlignment="1">
      <alignment horizontal="center" vertical="center" wrapText="1"/>
      <protection/>
    </xf>
    <xf numFmtId="49" fontId="11" fillId="0" borderId="2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7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11" fillId="0" borderId="65" xfId="0" applyFont="1" applyBorder="1" applyAlignment="1">
      <alignment/>
    </xf>
    <xf numFmtId="0" fontId="11" fillId="0" borderId="91" xfId="0" applyFont="1" applyBorder="1" applyAlignment="1">
      <alignment/>
    </xf>
    <xf numFmtId="0" fontId="12" fillId="0" borderId="24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3" fillId="0" borderId="24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0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1" fillId="0" borderId="7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7" xfId="0" applyBorder="1" applyAlignment="1">
      <alignment horizontal="center"/>
    </xf>
    <xf numFmtId="0" fontId="11" fillId="0" borderId="87" xfId="0" applyFont="1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06" xfId="0" applyBorder="1" applyAlignment="1">
      <alignment horizontal="center"/>
    </xf>
    <xf numFmtId="0" fontId="30" fillId="0" borderId="0" xfId="0" applyNumberFormat="1" applyFont="1" applyAlignment="1">
      <alignment horizontal="left" wrapText="1"/>
    </xf>
    <xf numFmtId="0" fontId="3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28" xfId="0" applyFont="1" applyFill="1" applyBorder="1" applyAlignment="1">
      <alignment horizontal="right"/>
    </xf>
    <xf numFmtId="0" fontId="0" fillId="0" borderId="70" xfId="0" applyBorder="1" applyAlignment="1">
      <alignment horizontal="right"/>
    </xf>
    <xf numFmtId="0" fontId="15" fillId="36" borderId="28" xfId="0" applyFont="1" applyFill="1" applyBorder="1" applyAlignment="1">
      <alignment horizontal="center"/>
    </xf>
    <xf numFmtId="0" fontId="15" fillId="36" borderId="70" xfId="0" applyFont="1" applyFill="1" applyBorder="1" applyAlignment="1">
      <alignment horizontal="center"/>
    </xf>
    <xf numFmtId="0" fontId="15" fillId="36" borderId="85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4" fontId="12" fillId="0" borderId="75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5" fillId="36" borderId="28" xfId="0" applyFont="1" applyFill="1" applyBorder="1" applyAlignment="1">
      <alignment horizontal="right"/>
    </xf>
    <xf numFmtId="0" fontId="25" fillId="36" borderId="7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7" fillId="0" borderId="25" xfId="53" applyFont="1" applyBorder="1" applyAlignment="1">
      <alignment horizontal="center"/>
      <protection/>
    </xf>
    <xf numFmtId="0" fontId="7" fillId="0" borderId="34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33" borderId="73" xfId="53" applyFont="1" applyFill="1" applyBorder="1" applyAlignment="1">
      <alignment horizontal="center"/>
      <protection/>
    </xf>
    <xf numFmtId="0" fontId="7" fillId="0" borderId="27" xfId="0" applyFont="1" applyBorder="1" applyAlignment="1">
      <alignment horizontal="center"/>
    </xf>
    <xf numFmtId="0" fontId="0" fillId="0" borderId="107" xfId="0" applyBorder="1" applyAlignment="1">
      <alignment/>
    </xf>
    <xf numFmtId="0" fontId="7" fillId="0" borderId="63" xfId="53" applyFont="1" applyBorder="1" applyAlignment="1">
      <alignment horizontal="left" vertical="center" wrapText="1"/>
      <protection/>
    </xf>
    <xf numFmtId="0" fontId="0" fillId="0" borderId="98" xfId="0" applyBorder="1" applyAlignment="1">
      <alignment horizontal="left" vertical="center" wrapText="1"/>
    </xf>
    <xf numFmtId="0" fontId="7" fillId="0" borderId="33" xfId="53" applyFont="1" applyBorder="1" applyAlignment="1">
      <alignment horizontal="left" vertical="center" wrapText="1"/>
      <protection/>
    </xf>
    <xf numFmtId="0" fontId="0" fillId="0" borderId="100" xfId="0" applyBorder="1" applyAlignment="1">
      <alignment horizontal="left" vertical="center" wrapText="1"/>
    </xf>
    <xf numFmtId="0" fontId="48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amowy_projekt_planu_rozwoju_wykonanie_za_2008" xfId="52"/>
    <cellStyle name="Normalny_Tabelka 7 2 -plan rozwoju " xfId="53"/>
    <cellStyle name="Normalny_Tabelka 7 2 -plan rozwoju _plan rozwoju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.140625" style="1" customWidth="1"/>
    <col min="2" max="2" width="6.8515625" style="1" customWidth="1"/>
    <col min="3" max="3" width="21.140625" style="1" customWidth="1"/>
    <col min="4" max="4" width="15.57421875" style="1" customWidth="1"/>
    <col min="5" max="5" width="16.8515625" style="1" customWidth="1"/>
    <col min="6" max="16384" width="9.140625" style="1" customWidth="1"/>
  </cols>
  <sheetData>
    <row r="2" spans="1:2" s="27" customFormat="1" ht="12.75">
      <c r="A2" s="244" t="s">
        <v>163</v>
      </c>
      <c r="B2" s="27" t="s">
        <v>50</v>
      </c>
    </row>
    <row r="3" s="27" customFormat="1" ht="12.75">
      <c r="A3" s="244"/>
    </row>
    <row r="4" s="27" customFormat="1" ht="13.5" thickBot="1">
      <c r="B4" s="335" t="s">
        <v>121</v>
      </c>
    </row>
    <row r="5" spans="2:5" ht="13.5" thickBot="1">
      <c r="B5" s="11" t="s">
        <v>51</v>
      </c>
      <c r="C5" s="12" t="s">
        <v>48</v>
      </c>
      <c r="D5" s="342" t="s">
        <v>49</v>
      </c>
      <c r="E5" s="346" t="s">
        <v>212</v>
      </c>
    </row>
    <row r="6" spans="2:5" ht="12.75">
      <c r="B6" s="8"/>
      <c r="C6" s="9"/>
      <c r="D6" s="343"/>
      <c r="E6" s="10"/>
    </row>
    <row r="7" spans="2:5" ht="12.75">
      <c r="B7" s="3"/>
      <c r="C7" s="2"/>
      <c r="D7" s="344"/>
      <c r="E7" s="4"/>
    </row>
    <row r="8" spans="2:5" ht="12.75">
      <c r="B8" s="3"/>
      <c r="C8" s="2"/>
      <c r="D8" s="344"/>
      <c r="E8" s="4"/>
    </row>
    <row r="9" spans="2:5" ht="12.75">
      <c r="B9" s="3"/>
      <c r="C9" s="2"/>
      <c r="D9" s="344"/>
      <c r="E9" s="4"/>
    </row>
    <row r="10" spans="2:5" ht="12.75">
      <c r="B10" s="3"/>
      <c r="C10" s="2"/>
      <c r="D10" s="344"/>
      <c r="E10" s="4"/>
    </row>
    <row r="11" spans="2:5" ht="12.75">
      <c r="B11" s="3"/>
      <c r="C11" s="2"/>
      <c r="D11" s="344"/>
      <c r="E11" s="4"/>
    </row>
    <row r="12" spans="2:5" ht="13.5" thickBot="1">
      <c r="B12" s="5"/>
      <c r="C12" s="6"/>
      <c r="D12" s="345"/>
      <c r="E1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PageLayoutView="0" workbookViewId="0" topLeftCell="A1">
      <selection activeCell="M20" sqref="M20:N20"/>
    </sheetView>
  </sheetViews>
  <sheetFormatPr defaultColWidth="9.140625" defaultRowHeight="12.75"/>
  <cols>
    <col min="1" max="1" width="4.28125" style="1" customWidth="1"/>
    <col min="2" max="2" width="38.00390625" style="1" customWidth="1"/>
    <col min="3" max="3" width="4.8515625" style="1" customWidth="1"/>
    <col min="4" max="4" width="6.28125" style="1" customWidth="1"/>
    <col min="5" max="7" width="15.28125" style="1" customWidth="1"/>
    <col min="8" max="8" width="15.7109375" style="1" customWidth="1"/>
    <col min="9" max="9" width="14.7109375" style="1" customWidth="1"/>
    <col min="10" max="11" width="14.140625" style="1" customWidth="1"/>
    <col min="12" max="16384" width="9.140625" style="1" customWidth="1"/>
  </cols>
  <sheetData>
    <row r="2" spans="1:10" ht="27.75" customHeight="1">
      <c r="A2" s="13" t="s">
        <v>164</v>
      </c>
      <c r="B2" s="536" t="s">
        <v>2</v>
      </c>
      <c r="C2" s="536"/>
      <c r="D2" s="536"/>
      <c r="E2" s="536"/>
      <c r="F2" s="536"/>
      <c r="G2" s="536"/>
      <c r="H2" s="536"/>
      <c r="I2" s="536"/>
      <c r="J2" s="536"/>
    </row>
    <row r="3" spans="1:16" ht="15.75" customHeight="1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1" ht="15.75">
      <c r="A4" s="13"/>
      <c r="B4" s="336" t="s">
        <v>122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16.5" thickBot="1">
      <c r="A5" s="13"/>
      <c r="B5" s="16"/>
      <c r="C5" s="17"/>
      <c r="D5" s="17"/>
      <c r="E5" s="17"/>
      <c r="F5" s="17"/>
      <c r="G5" s="17"/>
      <c r="H5" s="17"/>
      <c r="I5" s="17"/>
      <c r="J5" s="17"/>
      <c r="K5" s="17"/>
    </row>
    <row r="6" spans="2:11" ht="14.25" customHeight="1">
      <c r="B6" s="537" t="s">
        <v>3</v>
      </c>
      <c r="C6" s="538"/>
      <c r="D6" s="539"/>
      <c r="E6" s="546" t="s">
        <v>267</v>
      </c>
      <c r="F6" s="546" t="s">
        <v>268</v>
      </c>
      <c r="G6" s="546" t="s">
        <v>258</v>
      </c>
      <c r="H6" s="549" t="s">
        <v>259</v>
      </c>
      <c r="I6" s="552" t="s">
        <v>262</v>
      </c>
      <c r="J6" s="549" t="s">
        <v>264</v>
      </c>
      <c r="K6" s="555" t="s">
        <v>269</v>
      </c>
    </row>
    <row r="7" spans="2:11" ht="14.25" customHeight="1">
      <c r="B7" s="540"/>
      <c r="C7" s="541"/>
      <c r="D7" s="542"/>
      <c r="E7" s="547"/>
      <c r="F7" s="547"/>
      <c r="G7" s="547"/>
      <c r="H7" s="550"/>
      <c r="I7" s="553"/>
      <c r="J7" s="550"/>
      <c r="K7" s="556"/>
    </row>
    <row r="8" spans="2:11" ht="15" customHeight="1" thickBot="1">
      <c r="B8" s="543"/>
      <c r="C8" s="544"/>
      <c r="D8" s="545"/>
      <c r="E8" s="548"/>
      <c r="F8" s="548"/>
      <c r="G8" s="548"/>
      <c r="H8" s="551"/>
      <c r="I8" s="554"/>
      <c r="J8" s="551"/>
      <c r="K8" s="557"/>
    </row>
    <row r="9" spans="2:11" ht="13.5" thickBot="1">
      <c r="B9" s="36" t="s">
        <v>4</v>
      </c>
      <c r="C9" s="37"/>
      <c r="D9" s="37"/>
      <c r="E9" s="38" t="s">
        <v>5</v>
      </c>
      <c r="F9" s="39" t="s">
        <v>6</v>
      </c>
      <c r="G9" s="40" t="s">
        <v>7</v>
      </c>
      <c r="H9" s="97" t="s">
        <v>8</v>
      </c>
      <c r="I9" s="40" t="s">
        <v>9</v>
      </c>
      <c r="J9" s="352" t="s">
        <v>17</v>
      </c>
      <c r="K9" s="352" t="s">
        <v>18</v>
      </c>
    </row>
    <row r="10" spans="2:11" ht="12.75">
      <c r="B10" s="41" t="s">
        <v>10</v>
      </c>
      <c r="C10" s="42" t="s">
        <v>4</v>
      </c>
      <c r="D10" s="43"/>
      <c r="E10" s="44"/>
      <c r="F10" s="44"/>
      <c r="G10" s="44"/>
      <c r="H10" s="44"/>
      <c r="I10" s="44"/>
      <c r="J10" s="44"/>
      <c r="K10" s="353"/>
    </row>
    <row r="11" spans="2:11" ht="12.75">
      <c r="B11" s="45" t="s">
        <v>240</v>
      </c>
      <c r="C11" s="46" t="s">
        <v>5</v>
      </c>
      <c r="D11" s="47" t="s">
        <v>11</v>
      </c>
      <c r="E11" s="48"/>
      <c r="F11" s="49"/>
      <c r="G11" s="49"/>
      <c r="H11" s="50"/>
      <c r="I11" s="51"/>
      <c r="J11" s="51"/>
      <c r="K11" s="52"/>
    </row>
    <row r="12" spans="2:11" ht="12.75">
      <c r="B12" s="53" t="s">
        <v>241</v>
      </c>
      <c r="C12" s="46" t="s">
        <v>6</v>
      </c>
      <c r="D12" s="47" t="s">
        <v>11</v>
      </c>
      <c r="E12" s="48"/>
      <c r="F12" s="49"/>
      <c r="G12" s="49"/>
      <c r="H12" s="50"/>
      <c r="I12" s="51"/>
      <c r="J12" s="51"/>
      <c r="K12" s="52"/>
    </row>
    <row r="13" spans="2:11" ht="12.75">
      <c r="B13" s="45" t="s">
        <v>12</v>
      </c>
      <c r="C13" s="54" t="s">
        <v>7</v>
      </c>
      <c r="D13" s="47" t="s">
        <v>13</v>
      </c>
      <c r="E13" s="55"/>
      <c r="F13" s="56"/>
      <c r="G13" s="56"/>
      <c r="H13" s="56"/>
      <c r="I13" s="56"/>
      <c r="J13" s="347"/>
      <c r="K13" s="354"/>
    </row>
    <row r="14" spans="2:11" ht="13.5" thickBot="1">
      <c r="B14" s="57" t="s">
        <v>14</v>
      </c>
      <c r="C14" s="58" t="s">
        <v>8</v>
      </c>
      <c r="D14" s="59" t="s">
        <v>15</v>
      </c>
      <c r="E14" s="60"/>
      <c r="F14" s="61"/>
      <c r="G14" s="61"/>
      <c r="H14" s="61"/>
      <c r="I14" s="61"/>
      <c r="J14" s="348"/>
      <c r="K14" s="64"/>
    </row>
    <row r="15" spans="2:18" ht="12.75">
      <c r="B15" s="41" t="s">
        <v>16</v>
      </c>
      <c r="C15" s="42" t="s">
        <v>9</v>
      </c>
      <c r="D15" s="43"/>
      <c r="E15" s="62"/>
      <c r="F15" s="62"/>
      <c r="G15" s="62"/>
      <c r="H15" s="62"/>
      <c r="I15" s="62"/>
      <c r="J15" s="62"/>
      <c r="K15" s="355"/>
      <c r="L15" s="19"/>
      <c r="M15" s="19"/>
      <c r="N15" s="19"/>
      <c r="O15" s="19"/>
      <c r="P15" s="19"/>
      <c r="Q15" s="19"/>
      <c r="R15" s="19"/>
    </row>
    <row r="16" spans="2:18" ht="12.75">
      <c r="B16" s="45" t="s">
        <v>240</v>
      </c>
      <c r="C16" s="46" t="s">
        <v>17</v>
      </c>
      <c r="D16" s="47" t="s">
        <v>11</v>
      </c>
      <c r="E16" s="48"/>
      <c r="F16" s="49"/>
      <c r="G16" s="49"/>
      <c r="H16" s="50"/>
      <c r="I16" s="51"/>
      <c r="J16" s="51"/>
      <c r="K16" s="52"/>
      <c r="L16" s="18"/>
      <c r="M16" s="18"/>
      <c r="N16" s="18"/>
      <c r="O16" s="18"/>
      <c r="P16" s="18"/>
      <c r="Q16" s="18"/>
      <c r="R16" s="18"/>
    </row>
    <row r="17" spans="2:18" ht="12.75">
      <c r="B17" s="53" t="s">
        <v>241</v>
      </c>
      <c r="C17" s="46" t="s">
        <v>18</v>
      </c>
      <c r="D17" s="47" t="s">
        <v>11</v>
      </c>
      <c r="E17" s="48"/>
      <c r="F17" s="49"/>
      <c r="G17" s="49"/>
      <c r="H17" s="50"/>
      <c r="I17" s="51"/>
      <c r="J17" s="51"/>
      <c r="K17" s="52"/>
      <c r="L17" s="18"/>
      <c r="M17" s="18"/>
      <c r="N17" s="18"/>
      <c r="O17" s="18"/>
      <c r="P17" s="18"/>
      <c r="Q17" s="18"/>
      <c r="R17" s="18"/>
    </row>
    <row r="18" spans="2:18" ht="12.75">
      <c r="B18" s="45" t="s">
        <v>12</v>
      </c>
      <c r="C18" s="54" t="s">
        <v>19</v>
      </c>
      <c r="D18" s="47" t="s">
        <v>13</v>
      </c>
      <c r="E18" s="55"/>
      <c r="F18" s="56"/>
      <c r="G18" s="56"/>
      <c r="H18" s="56"/>
      <c r="I18" s="56"/>
      <c r="J18" s="347"/>
      <c r="K18" s="354"/>
      <c r="L18" s="18"/>
      <c r="M18" s="18"/>
      <c r="N18" s="18"/>
      <c r="O18" s="18"/>
      <c r="P18" s="18"/>
      <c r="Q18" s="18"/>
      <c r="R18" s="18"/>
    </row>
    <row r="19" spans="2:18" ht="13.5" thickBot="1">
      <c r="B19" s="57" t="s">
        <v>14</v>
      </c>
      <c r="C19" s="58" t="s">
        <v>20</v>
      </c>
      <c r="D19" s="59" t="s">
        <v>15</v>
      </c>
      <c r="E19" s="60"/>
      <c r="F19" s="61"/>
      <c r="G19" s="61"/>
      <c r="H19" s="61"/>
      <c r="I19" s="61"/>
      <c r="J19" s="348"/>
      <c r="K19" s="64"/>
      <c r="L19" s="18"/>
      <c r="M19" s="18"/>
      <c r="N19" s="18"/>
      <c r="O19" s="18"/>
      <c r="P19" s="18"/>
      <c r="Q19" s="18"/>
      <c r="R19" s="18"/>
    </row>
    <row r="20" spans="2:18" ht="12.75">
      <c r="B20" s="41" t="s">
        <v>21</v>
      </c>
      <c r="C20" s="42" t="s">
        <v>22</v>
      </c>
      <c r="D20" s="43"/>
      <c r="E20" s="62"/>
      <c r="F20" s="62"/>
      <c r="G20" s="62"/>
      <c r="H20" s="62"/>
      <c r="I20" s="62"/>
      <c r="J20" s="62"/>
      <c r="K20" s="355"/>
      <c r="L20" s="18"/>
      <c r="M20" s="18"/>
      <c r="N20" s="18"/>
      <c r="O20" s="18"/>
      <c r="P20" s="18"/>
      <c r="Q20" s="18"/>
      <c r="R20" s="18"/>
    </row>
    <row r="21" spans="2:18" ht="12.75">
      <c r="B21" s="45" t="s">
        <v>240</v>
      </c>
      <c r="C21" s="46" t="s">
        <v>23</v>
      </c>
      <c r="D21" s="47" t="s">
        <v>11</v>
      </c>
      <c r="E21" s="48"/>
      <c r="F21" s="49"/>
      <c r="G21" s="49"/>
      <c r="H21" s="50"/>
      <c r="I21" s="51"/>
      <c r="J21" s="51"/>
      <c r="K21" s="52"/>
      <c r="L21" s="18"/>
      <c r="M21" s="18"/>
      <c r="N21" s="18"/>
      <c r="O21" s="18"/>
      <c r="P21" s="18"/>
      <c r="Q21" s="18"/>
      <c r="R21" s="20"/>
    </row>
    <row r="22" spans="2:18" ht="12.75">
      <c r="B22" s="53" t="s">
        <v>241</v>
      </c>
      <c r="C22" s="46" t="s">
        <v>24</v>
      </c>
      <c r="D22" s="47" t="s">
        <v>11</v>
      </c>
      <c r="E22" s="48"/>
      <c r="F22" s="49"/>
      <c r="G22" s="49"/>
      <c r="H22" s="50"/>
      <c r="I22" s="51"/>
      <c r="J22" s="51"/>
      <c r="K22" s="52"/>
      <c r="L22" s="18"/>
      <c r="M22" s="18"/>
      <c r="N22" s="18"/>
      <c r="O22" s="18"/>
      <c r="P22" s="20"/>
      <c r="Q22" s="18"/>
      <c r="R22" s="18"/>
    </row>
    <row r="23" spans="2:18" ht="12.75">
      <c r="B23" s="45" t="s">
        <v>12</v>
      </c>
      <c r="C23" s="46" t="s">
        <v>25</v>
      </c>
      <c r="D23" s="47" t="s">
        <v>13</v>
      </c>
      <c r="E23" s="55"/>
      <c r="F23" s="56"/>
      <c r="G23" s="56"/>
      <c r="H23" s="56"/>
      <c r="I23" s="56"/>
      <c r="J23" s="347"/>
      <c r="K23" s="354"/>
      <c r="L23" s="18"/>
      <c r="M23" s="18"/>
      <c r="N23" s="18"/>
      <c r="O23" s="18"/>
      <c r="P23" s="18"/>
      <c r="Q23" s="18"/>
      <c r="R23" s="18"/>
    </row>
    <row r="24" spans="2:18" ht="13.5" thickBot="1">
      <c r="B24" s="57" t="s">
        <v>14</v>
      </c>
      <c r="C24" s="58" t="s">
        <v>26</v>
      </c>
      <c r="D24" s="59" t="s">
        <v>15</v>
      </c>
      <c r="E24" s="60"/>
      <c r="F24" s="61"/>
      <c r="G24" s="61"/>
      <c r="H24" s="61"/>
      <c r="I24" s="63"/>
      <c r="J24" s="63"/>
      <c r="K24" s="64"/>
      <c r="L24" s="21"/>
      <c r="M24" s="18"/>
      <c r="N24" s="18"/>
      <c r="O24" s="18"/>
      <c r="P24" s="18"/>
      <c r="Q24" s="18"/>
      <c r="R24" s="18"/>
    </row>
    <row r="25" spans="2:18" ht="12.75">
      <c r="B25" s="41" t="s">
        <v>27</v>
      </c>
      <c r="C25" s="65" t="s">
        <v>28</v>
      </c>
      <c r="D25" s="43"/>
      <c r="E25" s="62"/>
      <c r="F25" s="62"/>
      <c r="G25" s="62"/>
      <c r="H25" s="62"/>
      <c r="I25" s="62"/>
      <c r="J25" s="62"/>
      <c r="K25" s="355"/>
      <c r="L25" s="20"/>
      <c r="M25" s="18"/>
      <c r="N25" s="18"/>
      <c r="O25" s="20"/>
      <c r="P25" s="18"/>
      <c r="Q25" s="18"/>
      <c r="R25" s="18"/>
    </row>
    <row r="26" spans="2:18" ht="12.75">
      <c r="B26" s="45" t="s">
        <v>240</v>
      </c>
      <c r="C26" s="66" t="s">
        <v>29</v>
      </c>
      <c r="D26" s="47" t="s">
        <v>11</v>
      </c>
      <c r="E26" s="48"/>
      <c r="F26" s="49"/>
      <c r="G26" s="49"/>
      <c r="H26" s="49"/>
      <c r="I26" s="49"/>
      <c r="J26" s="349"/>
      <c r="K26" s="52"/>
      <c r="L26" s="18"/>
      <c r="M26" s="18"/>
      <c r="N26" s="18"/>
      <c r="O26" s="18"/>
      <c r="P26" s="18"/>
      <c r="Q26" s="18"/>
      <c r="R26" s="18"/>
    </row>
    <row r="27" spans="2:18" ht="12.75">
      <c r="B27" s="53" t="s">
        <v>245</v>
      </c>
      <c r="C27" s="66" t="s">
        <v>30</v>
      </c>
      <c r="D27" s="47" t="s">
        <v>11</v>
      </c>
      <c r="E27" s="48"/>
      <c r="F27" s="49"/>
      <c r="G27" s="49"/>
      <c r="H27" s="49"/>
      <c r="I27" s="49"/>
      <c r="J27" s="349"/>
      <c r="K27" s="52"/>
      <c r="L27" s="18"/>
      <c r="M27" s="18"/>
      <c r="N27" s="18"/>
      <c r="O27" s="18"/>
      <c r="P27" s="18"/>
      <c r="Q27" s="18"/>
      <c r="R27" s="18"/>
    </row>
    <row r="28" spans="2:18" ht="21">
      <c r="B28" s="67" t="s">
        <v>242</v>
      </c>
      <c r="C28" s="66" t="s">
        <v>31</v>
      </c>
      <c r="D28" s="47" t="s">
        <v>11</v>
      </c>
      <c r="E28" s="48"/>
      <c r="F28" s="49"/>
      <c r="G28" s="49"/>
      <c r="H28" s="49"/>
      <c r="I28" s="49"/>
      <c r="J28" s="349"/>
      <c r="K28" s="52"/>
      <c r="L28" s="18"/>
      <c r="M28" s="18"/>
      <c r="N28" s="18"/>
      <c r="O28" s="18"/>
      <c r="P28" s="18"/>
      <c r="Q28" s="18"/>
      <c r="R28" s="18"/>
    </row>
    <row r="29" spans="2:11" ht="12.75">
      <c r="B29" s="68" t="s">
        <v>243</v>
      </c>
      <c r="C29" s="46" t="s">
        <v>32</v>
      </c>
      <c r="D29" s="47" t="s">
        <v>13</v>
      </c>
      <c r="E29" s="55"/>
      <c r="F29" s="56"/>
      <c r="G29" s="56"/>
      <c r="H29" s="56"/>
      <c r="I29" s="56"/>
      <c r="J29" s="347"/>
      <c r="K29" s="354"/>
    </row>
    <row r="30" spans="2:11" ht="12.75">
      <c r="B30" s="53" t="s">
        <v>245</v>
      </c>
      <c r="C30" s="46" t="s">
        <v>33</v>
      </c>
      <c r="D30" s="47" t="s">
        <v>13</v>
      </c>
      <c r="E30" s="55"/>
      <c r="F30" s="56"/>
      <c r="G30" s="56"/>
      <c r="H30" s="56"/>
      <c r="I30" s="56"/>
      <c r="J30" s="347"/>
      <c r="K30" s="354"/>
    </row>
    <row r="31" spans="2:11" ht="21">
      <c r="B31" s="67" t="s">
        <v>244</v>
      </c>
      <c r="C31" s="430" t="s">
        <v>34</v>
      </c>
      <c r="D31" s="47" t="s">
        <v>13</v>
      </c>
      <c r="E31" s="55"/>
      <c r="F31" s="56"/>
      <c r="G31" s="56"/>
      <c r="H31" s="56"/>
      <c r="I31" s="56"/>
      <c r="J31" s="347"/>
      <c r="K31" s="354"/>
    </row>
    <row r="32" spans="2:11" ht="13.5" thickBot="1">
      <c r="B32" s="57" t="s">
        <v>14</v>
      </c>
      <c r="C32" s="430" t="s">
        <v>36</v>
      </c>
      <c r="D32" s="59" t="s">
        <v>15</v>
      </c>
      <c r="E32" s="60"/>
      <c r="F32" s="61"/>
      <c r="G32" s="61"/>
      <c r="H32" s="61"/>
      <c r="I32" s="61"/>
      <c r="J32" s="348"/>
      <c r="K32" s="64"/>
    </row>
    <row r="33" spans="2:11" ht="12.75">
      <c r="B33" s="41" t="s">
        <v>35</v>
      </c>
      <c r="C33" s="65" t="s">
        <v>37</v>
      </c>
      <c r="D33" s="43"/>
      <c r="E33" s="69"/>
      <c r="F33" s="69"/>
      <c r="G33" s="69"/>
      <c r="H33" s="69"/>
      <c r="I33" s="69"/>
      <c r="J33" s="69"/>
      <c r="K33" s="356"/>
    </row>
    <row r="34" spans="2:11" ht="12.75">
      <c r="B34" s="45" t="s">
        <v>240</v>
      </c>
      <c r="C34" s="46" t="s">
        <v>38</v>
      </c>
      <c r="D34" s="70" t="s">
        <v>11</v>
      </c>
      <c r="E34" s="71">
        <f aca="true" t="shared" si="0" ref="E34:G35">E11+E16+E21+E26</f>
        <v>0</v>
      </c>
      <c r="F34" s="71">
        <f t="shared" si="0"/>
        <v>0</v>
      </c>
      <c r="G34" s="71">
        <f t="shared" si="0"/>
        <v>0</v>
      </c>
      <c r="H34" s="72">
        <f aca="true" t="shared" si="1" ref="H34:J35">H11+H16+H21+H26</f>
        <v>0</v>
      </c>
      <c r="I34" s="72">
        <f t="shared" si="1"/>
        <v>0</v>
      </c>
      <c r="J34" s="350">
        <f t="shared" si="1"/>
        <v>0</v>
      </c>
      <c r="K34" s="73">
        <f>K11+K16+K21+K26</f>
        <v>0</v>
      </c>
    </row>
    <row r="35" spans="2:11" ht="12.75">
      <c r="B35" s="53" t="s">
        <v>245</v>
      </c>
      <c r="C35" s="46" t="s">
        <v>39</v>
      </c>
      <c r="D35" s="47" t="s">
        <v>11</v>
      </c>
      <c r="E35" s="71">
        <f t="shared" si="0"/>
        <v>0</v>
      </c>
      <c r="F35" s="71">
        <f t="shared" si="0"/>
        <v>0</v>
      </c>
      <c r="G35" s="71">
        <f t="shared" si="0"/>
        <v>0</v>
      </c>
      <c r="H35" s="72">
        <f t="shared" si="1"/>
        <v>0</v>
      </c>
      <c r="I35" s="72">
        <f t="shared" si="1"/>
        <v>0</v>
      </c>
      <c r="J35" s="350">
        <f t="shared" si="1"/>
        <v>0</v>
      </c>
      <c r="K35" s="73">
        <f>K12+K17+K22+K27</f>
        <v>0</v>
      </c>
    </row>
    <row r="36" spans="2:11" ht="12.75">
      <c r="B36" s="45" t="s">
        <v>12</v>
      </c>
      <c r="C36" s="46" t="s">
        <v>40</v>
      </c>
      <c r="D36" s="47" t="s">
        <v>13</v>
      </c>
      <c r="E36" s="74">
        <f aca="true" t="shared" si="2" ref="E36:K36">E13+E18+E23+E29</f>
        <v>0</v>
      </c>
      <c r="F36" s="74">
        <f t="shared" si="2"/>
        <v>0</v>
      </c>
      <c r="G36" s="74">
        <f t="shared" si="2"/>
        <v>0</v>
      </c>
      <c r="H36" s="75">
        <f t="shared" si="2"/>
        <v>0</v>
      </c>
      <c r="I36" s="75">
        <f t="shared" si="2"/>
        <v>0</v>
      </c>
      <c r="J36" s="351">
        <f t="shared" si="2"/>
        <v>0</v>
      </c>
      <c r="K36" s="76">
        <f t="shared" si="2"/>
        <v>0</v>
      </c>
    </row>
    <row r="37" spans="2:11" ht="12.75">
      <c r="B37" s="77" t="s">
        <v>14</v>
      </c>
      <c r="C37" s="46" t="s">
        <v>42</v>
      </c>
      <c r="D37" s="78" t="s">
        <v>15</v>
      </c>
      <c r="E37" s="74">
        <f aca="true" t="shared" si="3" ref="E37:K37">E14+E19+E24+E32</f>
        <v>0</v>
      </c>
      <c r="F37" s="74">
        <f t="shared" si="3"/>
        <v>0</v>
      </c>
      <c r="G37" s="74">
        <f t="shared" si="3"/>
        <v>0</v>
      </c>
      <c r="H37" s="75">
        <f t="shared" si="3"/>
        <v>0</v>
      </c>
      <c r="I37" s="75">
        <f t="shared" si="3"/>
        <v>0</v>
      </c>
      <c r="J37" s="351">
        <f t="shared" si="3"/>
        <v>0</v>
      </c>
      <c r="K37" s="76">
        <f t="shared" si="3"/>
        <v>0</v>
      </c>
    </row>
    <row r="38" spans="2:11" ht="13.5" thickBot="1">
      <c r="B38" s="79" t="s">
        <v>41</v>
      </c>
      <c r="C38" s="58" t="s">
        <v>257</v>
      </c>
      <c r="D38" s="80" t="s">
        <v>15</v>
      </c>
      <c r="E38" s="81">
        <v>0</v>
      </c>
      <c r="F38" s="81">
        <v>0</v>
      </c>
      <c r="G38" s="81">
        <v>0</v>
      </c>
      <c r="H38" s="82">
        <v>0</v>
      </c>
      <c r="I38" s="83">
        <v>0</v>
      </c>
      <c r="J38" s="83">
        <v>0</v>
      </c>
      <c r="K38" s="84">
        <v>0</v>
      </c>
    </row>
    <row r="39" spans="1:11" ht="15.75">
      <c r="A39" s="22"/>
      <c r="B39" s="23"/>
      <c r="C39" s="24"/>
      <c r="D39" s="24"/>
      <c r="E39" s="24"/>
      <c r="F39" s="24"/>
      <c r="G39" s="24"/>
      <c r="H39" s="24"/>
      <c r="I39" s="17"/>
      <c r="J39" s="17"/>
      <c r="K39" s="17"/>
    </row>
    <row r="40" spans="1:8" ht="15.75">
      <c r="A40" s="22"/>
      <c r="B40" s="85"/>
      <c r="C40" s="86"/>
      <c r="D40" s="86"/>
      <c r="E40" s="86"/>
      <c r="F40" s="86"/>
      <c r="G40" s="86"/>
      <c r="H40" s="86"/>
    </row>
    <row r="41" spans="1:11" ht="12.75">
      <c r="A41" s="25"/>
      <c r="B41" s="25" t="s">
        <v>43</v>
      </c>
      <c r="C41" s="86"/>
      <c r="D41" s="29" t="s">
        <v>44</v>
      </c>
      <c r="E41" s="558" t="s">
        <v>65</v>
      </c>
      <c r="F41" s="558"/>
      <c r="G41" s="558"/>
      <c r="H41" s="559"/>
      <c r="I41" s="559"/>
      <c r="J41" s="559"/>
      <c r="K41" s="559"/>
    </row>
    <row r="42" spans="1:11" ht="12.75">
      <c r="A42" s="27"/>
      <c r="B42" s="28" t="s">
        <v>66</v>
      </c>
      <c r="D42" s="29"/>
      <c r="E42" s="559"/>
      <c r="F42" s="559"/>
      <c r="G42" s="559"/>
      <c r="H42" s="559"/>
      <c r="I42" s="559"/>
      <c r="J42" s="559"/>
      <c r="K42" s="559"/>
    </row>
    <row r="43" spans="1:11" ht="12.75">
      <c r="A43" s="27"/>
      <c r="B43" s="28" t="s">
        <v>67</v>
      </c>
      <c r="D43" s="29" t="s">
        <v>45</v>
      </c>
      <c r="E43" s="559" t="s">
        <v>230</v>
      </c>
      <c r="F43" s="559"/>
      <c r="G43" s="559"/>
      <c r="H43" s="560"/>
      <c r="I43" s="560"/>
      <c r="J43" s="560"/>
      <c r="K43" s="560"/>
    </row>
    <row r="44" spans="1:11" ht="14.25" customHeight="1">
      <c r="A44" s="27"/>
      <c r="B44" s="28" t="s">
        <v>68</v>
      </c>
      <c r="D44" s="29"/>
      <c r="E44" s="560"/>
      <c r="F44" s="560"/>
      <c r="G44" s="560"/>
      <c r="H44" s="560"/>
      <c r="I44" s="560"/>
      <c r="J44" s="560"/>
      <c r="K44" s="560"/>
    </row>
    <row r="45" spans="1:11" ht="12.75">
      <c r="A45" s="27"/>
      <c r="B45" s="28" t="s">
        <v>69</v>
      </c>
      <c r="D45" s="29" t="s">
        <v>46</v>
      </c>
      <c r="E45" s="559" t="s">
        <v>47</v>
      </c>
      <c r="F45" s="559"/>
      <c r="G45" s="559"/>
      <c r="H45" s="559"/>
      <c r="I45" s="559"/>
      <c r="J45" s="559"/>
      <c r="K45" s="561"/>
    </row>
    <row r="46" spans="1:11" ht="12.75">
      <c r="A46" s="27"/>
      <c r="B46" s="28"/>
      <c r="D46" s="29"/>
      <c r="E46" s="559"/>
      <c r="F46" s="559"/>
      <c r="G46" s="559"/>
      <c r="H46" s="559"/>
      <c r="I46" s="559"/>
      <c r="J46" s="559"/>
      <c r="K46" s="561"/>
    </row>
    <row r="47" spans="1:11" ht="17.25" customHeight="1">
      <c r="A47" s="17"/>
      <c r="B47" s="27"/>
      <c r="D47" s="26"/>
      <c r="E47" s="30"/>
      <c r="F47" s="30"/>
      <c r="G47" s="30"/>
      <c r="H47" s="30"/>
      <c r="I47" s="30"/>
      <c r="J47" s="30"/>
      <c r="K47" s="30"/>
    </row>
    <row r="48" spans="1:11" ht="15.75">
      <c r="A48" s="17"/>
      <c r="B48" s="27"/>
      <c r="D48" s="26"/>
      <c r="E48" s="31"/>
      <c r="F48" s="31"/>
      <c r="G48" s="31"/>
      <c r="H48" s="31"/>
      <c r="I48" s="31"/>
      <c r="J48" s="31"/>
      <c r="K48" s="31"/>
    </row>
    <row r="49" spans="1:9" ht="15.75">
      <c r="A49" s="32"/>
      <c r="B49" s="33"/>
      <c r="C49" s="17"/>
      <c r="D49" s="17"/>
      <c r="E49" s="17"/>
      <c r="F49" s="17"/>
      <c r="G49" s="17"/>
      <c r="H49" s="17"/>
      <c r="I49" s="17"/>
    </row>
  </sheetData>
  <sheetProtection/>
  <protectedRanges>
    <protectedRange sqref="E11:K14 E16:K19 E21:K24 E26:K32 E38" name="Tabela1_1"/>
    <protectedRange sqref="F38:K38" name="Tabela1_1_1"/>
  </protectedRanges>
  <mergeCells count="12">
    <mergeCell ref="K6:K8"/>
    <mergeCell ref="E41:K42"/>
    <mergeCell ref="E43:K44"/>
    <mergeCell ref="E45:K46"/>
    <mergeCell ref="B2:J2"/>
    <mergeCell ref="B6:D8"/>
    <mergeCell ref="E6:E8"/>
    <mergeCell ref="G6:G8"/>
    <mergeCell ref="H6:H8"/>
    <mergeCell ref="I6:I8"/>
    <mergeCell ref="J6:J8"/>
    <mergeCell ref="F6:F8"/>
  </mergeCells>
  <printOptions/>
  <pageMargins left="0.75" right="0.75" top="0.66" bottom="0.56" header="0.2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2" width="6.140625" style="1" bestFit="1" customWidth="1"/>
    <col min="3" max="3" width="31.421875" style="1" customWidth="1"/>
    <col min="4" max="4" width="3.7109375" style="1" customWidth="1"/>
    <col min="5" max="6" width="15.7109375" style="1" customWidth="1"/>
    <col min="7" max="7" width="6.421875" style="1" customWidth="1"/>
    <col min="8" max="8" width="6.57421875" style="1" customWidth="1"/>
    <col min="9" max="16384" width="9.140625" style="1" customWidth="1"/>
  </cols>
  <sheetData>
    <row r="1" spans="1:8" ht="27" customHeight="1">
      <c r="A1" s="91" t="s">
        <v>52</v>
      </c>
      <c r="B1" s="536" t="s">
        <v>224</v>
      </c>
      <c r="C1" s="536"/>
      <c r="D1" s="536"/>
      <c r="E1" s="536"/>
      <c r="F1" s="564"/>
      <c r="G1" s="564"/>
      <c r="H1" s="564"/>
    </row>
    <row r="2" spans="1:14" ht="12.75">
      <c r="A2" s="91"/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5" ht="12.75">
      <c r="A3" s="91" t="s">
        <v>53</v>
      </c>
      <c r="B3" s="35" t="s">
        <v>120</v>
      </c>
      <c r="E3" s="29"/>
    </row>
    <row r="4" spans="1:8" ht="16.5" thickBot="1">
      <c r="A4" s="13"/>
      <c r="C4" s="16"/>
      <c r="D4" s="17"/>
      <c r="E4" s="17"/>
      <c r="F4" s="26"/>
      <c r="G4" s="17"/>
      <c r="H4" s="17"/>
    </row>
    <row r="5" spans="3:6" ht="39.75" customHeight="1" thickBot="1">
      <c r="C5" s="92" t="s">
        <v>123</v>
      </c>
      <c r="D5" s="565" t="s">
        <v>270</v>
      </c>
      <c r="E5" s="566"/>
      <c r="F5" s="567"/>
    </row>
    <row r="6" spans="3:6" ht="21.75" thickBot="1">
      <c r="C6" s="93" t="s">
        <v>3</v>
      </c>
      <c r="D6" s="568"/>
      <c r="E6" s="94" t="s">
        <v>119</v>
      </c>
      <c r="F6" s="95" t="s">
        <v>118</v>
      </c>
    </row>
    <row r="7" spans="3:6" ht="13.5" thickBot="1">
      <c r="C7" s="96" t="s">
        <v>4</v>
      </c>
      <c r="D7" s="569"/>
      <c r="E7" s="97" t="s">
        <v>5</v>
      </c>
      <c r="F7" s="98" t="s">
        <v>6</v>
      </c>
    </row>
    <row r="8" spans="3:6" ht="13.5" thickBot="1">
      <c r="C8" s="99" t="s">
        <v>54</v>
      </c>
      <c r="D8" s="100" t="s">
        <v>4</v>
      </c>
      <c r="E8" s="101">
        <f>SUM(E9:E12)</f>
        <v>0</v>
      </c>
      <c r="F8" s="102">
        <f>SUM(F9:F12)</f>
        <v>0</v>
      </c>
    </row>
    <row r="9" spans="3:8" ht="15.75">
      <c r="C9" s="103" t="s">
        <v>55</v>
      </c>
      <c r="D9" s="104" t="s">
        <v>5</v>
      </c>
      <c r="E9" s="105"/>
      <c r="F9" s="106"/>
      <c r="G9" s="17"/>
      <c r="H9" s="17"/>
    </row>
    <row r="10" spans="3:8" ht="15.75">
      <c r="C10" s="103" t="s">
        <v>16</v>
      </c>
      <c r="D10" s="107" t="s">
        <v>6</v>
      </c>
      <c r="E10" s="108"/>
      <c r="F10" s="109"/>
      <c r="G10" s="17"/>
      <c r="H10" s="17"/>
    </row>
    <row r="11" spans="3:8" ht="15.75">
      <c r="C11" s="103" t="s">
        <v>21</v>
      </c>
      <c r="D11" s="107" t="s">
        <v>7</v>
      </c>
      <c r="E11" s="108"/>
      <c r="F11" s="109"/>
      <c r="G11" s="17"/>
      <c r="H11" s="17"/>
    </row>
    <row r="12" spans="3:8" ht="16.5" thickBot="1">
      <c r="C12" s="103" t="s">
        <v>27</v>
      </c>
      <c r="D12" s="110" t="s">
        <v>8</v>
      </c>
      <c r="E12" s="111"/>
      <c r="F12" s="112"/>
      <c r="G12" s="17"/>
      <c r="H12" s="17"/>
    </row>
    <row r="13" spans="3:8" ht="16.5" thickBot="1">
      <c r="C13" s="113" t="s">
        <v>278</v>
      </c>
      <c r="D13" s="100" t="s">
        <v>17</v>
      </c>
      <c r="E13" s="114">
        <f>SUM(E14,E16,E18)</f>
        <v>0</v>
      </c>
      <c r="F13" s="102">
        <f>SUM(F14:F18)</f>
        <v>0</v>
      </c>
      <c r="G13" s="17"/>
      <c r="H13" s="17"/>
    </row>
    <row r="14" spans="3:8" ht="15.75">
      <c r="C14" s="115" t="s">
        <v>56</v>
      </c>
      <c r="D14" s="116" t="s">
        <v>18</v>
      </c>
      <c r="E14" s="117"/>
      <c r="F14" s="118"/>
      <c r="G14" s="17"/>
      <c r="H14" s="17"/>
    </row>
    <row r="15" spans="3:8" ht="15.75">
      <c r="C15" s="119" t="s">
        <v>57</v>
      </c>
      <c r="D15" s="107" t="s">
        <v>19</v>
      </c>
      <c r="E15" s="570"/>
      <c r="F15" s="571"/>
      <c r="G15" s="17"/>
      <c r="H15" s="17"/>
    </row>
    <row r="16" spans="3:8" ht="15.75">
      <c r="C16" s="120" t="s">
        <v>58</v>
      </c>
      <c r="D16" s="107" t="s">
        <v>20</v>
      </c>
      <c r="E16" s="121"/>
      <c r="F16" s="122"/>
      <c r="G16" s="17"/>
      <c r="H16" s="17"/>
    </row>
    <row r="17" spans="3:8" ht="15.75">
      <c r="C17" s="119" t="s">
        <v>57</v>
      </c>
      <c r="D17" s="107" t="s">
        <v>22</v>
      </c>
      <c r="E17" s="570"/>
      <c r="F17" s="572"/>
      <c r="G17" s="17"/>
      <c r="H17" s="17"/>
    </row>
    <row r="18" spans="3:8" ht="15.75">
      <c r="C18" s="120" t="s">
        <v>59</v>
      </c>
      <c r="D18" s="107" t="s">
        <v>23</v>
      </c>
      <c r="E18" s="121"/>
      <c r="F18" s="122"/>
      <c r="G18" s="17"/>
      <c r="H18" s="17"/>
    </row>
    <row r="19" spans="3:8" ht="16.5" thickBot="1">
      <c r="C19" s="119" t="s">
        <v>57</v>
      </c>
      <c r="D19" s="110" t="s">
        <v>24</v>
      </c>
      <c r="E19" s="562"/>
      <c r="F19" s="563"/>
      <c r="G19" s="17"/>
      <c r="H19" s="17"/>
    </row>
    <row r="20" spans="3:8" ht="16.5" thickBot="1">
      <c r="C20" s="113" t="s">
        <v>60</v>
      </c>
      <c r="D20" s="100" t="s">
        <v>25</v>
      </c>
      <c r="E20" s="123">
        <f>E21+E24+E27</f>
        <v>0</v>
      </c>
      <c r="F20" s="123">
        <f>F21+F24+F27</f>
        <v>0</v>
      </c>
      <c r="G20" s="17"/>
      <c r="H20" s="17"/>
    </row>
    <row r="21" spans="3:8" ht="15.75">
      <c r="C21" s="115" t="s">
        <v>56</v>
      </c>
      <c r="D21" s="104" t="s">
        <v>26</v>
      </c>
      <c r="E21" s="124"/>
      <c r="F21" s="125"/>
      <c r="G21" s="17"/>
      <c r="H21" s="17"/>
    </row>
    <row r="22" spans="3:8" ht="15.75">
      <c r="C22" s="119" t="s">
        <v>57</v>
      </c>
      <c r="D22" s="107" t="s">
        <v>28</v>
      </c>
      <c r="E22" s="579"/>
      <c r="F22" s="580"/>
      <c r="G22" s="17"/>
      <c r="H22" s="17"/>
    </row>
    <row r="23" spans="3:8" ht="15.75">
      <c r="C23" s="126" t="s">
        <v>61</v>
      </c>
      <c r="D23" s="107" t="s">
        <v>29</v>
      </c>
      <c r="E23" s="570"/>
      <c r="F23" s="572"/>
      <c r="G23" s="17"/>
      <c r="H23" s="17"/>
    </row>
    <row r="24" spans="3:8" ht="15.75">
      <c r="C24" s="120" t="s">
        <v>58</v>
      </c>
      <c r="D24" s="107" t="s">
        <v>30</v>
      </c>
      <c r="E24" s="127"/>
      <c r="F24" s="128"/>
      <c r="G24" s="17"/>
      <c r="H24" s="17"/>
    </row>
    <row r="25" spans="3:8" ht="15.75">
      <c r="C25" s="119" t="s">
        <v>57</v>
      </c>
      <c r="D25" s="107" t="s">
        <v>31</v>
      </c>
      <c r="E25" s="570"/>
      <c r="F25" s="571"/>
      <c r="G25" s="17"/>
      <c r="H25" s="17"/>
    </row>
    <row r="26" spans="3:8" ht="15.75">
      <c r="C26" s="126" t="s">
        <v>61</v>
      </c>
      <c r="D26" s="107" t="s">
        <v>32</v>
      </c>
      <c r="E26" s="570"/>
      <c r="F26" s="572"/>
      <c r="G26" s="17"/>
      <c r="H26" s="17"/>
    </row>
    <row r="27" spans="3:8" ht="15.75">
      <c r="C27" s="120" t="s">
        <v>59</v>
      </c>
      <c r="D27" s="107" t="s">
        <v>33</v>
      </c>
      <c r="E27" s="127"/>
      <c r="F27" s="128"/>
      <c r="G27" s="17"/>
      <c r="H27" s="17"/>
    </row>
    <row r="28" spans="3:8" ht="15.75">
      <c r="C28" s="119" t="s">
        <v>57</v>
      </c>
      <c r="D28" s="107" t="s">
        <v>34</v>
      </c>
      <c r="E28" s="570"/>
      <c r="F28" s="572"/>
      <c r="G28" s="17"/>
      <c r="H28" s="17"/>
    </row>
    <row r="29" spans="3:8" ht="16.5" thickBot="1">
      <c r="C29" s="129" t="s">
        <v>61</v>
      </c>
      <c r="D29" s="130" t="s">
        <v>36</v>
      </c>
      <c r="E29" s="562"/>
      <c r="F29" s="563"/>
      <c r="G29" s="17"/>
      <c r="H29" s="17"/>
    </row>
    <row r="30" spans="3:8" ht="15.75">
      <c r="C30" s="131" t="s">
        <v>70</v>
      </c>
      <c r="D30" s="573" t="s">
        <v>37</v>
      </c>
      <c r="E30" s="575">
        <f>E20+E13+E8</f>
        <v>0</v>
      </c>
      <c r="F30" s="577">
        <f>F20+F13+F8</f>
        <v>0</v>
      </c>
      <c r="G30" s="17"/>
      <c r="H30" s="17"/>
    </row>
    <row r="31" spans="2:8" ht="16.5" thickBot="1">
      <c r="B31" s="17"/>
      <c r="C31" s="132" t="s">
        <v>62</v>
      </c>
      <c r="D31" s="574"/>
      <c r="E31" s="576"/>
      <c r="F31" s="578"/>
      <c r="G31" s="17"/>
      <c r="H31" s="17"/>
    </row>
    <row r="32" spans="1:8" ht="32.25" thickBot="1">
      <c r="A32" s="17"/>
      <c r="B32" s="17"/>
      <c r="C32" s="133" t="s">
        <v>63</v>
      </c>
      <c r="D32" s="104" t="s">
        <v>38</v>
      </c>
      <c r="E32" s="134"/>
      <c r="F32" s="135"/>
      <c r="G32" s="88"/>
      <c r="H32" s="17"/>
    </row>
    <row r="33" spans="1:8" ht="16.5" thickBot="1">
      <c r="A33" s="17"/>
      <c r="B33" s="17"/>
      <c r="C33" s="136" t="s">
        <v>71</v>
      </c>
      <c r="D33" s="100" t="s">
        <v>39</v>
      </c>
      <c r="E33" s="137">
        <f>SUM(E30:E32)</f>
        <v>0</v>
      </c>
      <c r="F33" s="138">
        <f>SUM(F30:F32)</f>
        <v>0</v>
      </c>
      <c r="G33" s="88"/>
      <c r="H33" s="17"/>
    </row>
    <row r="34" spans="1:8" ht="15.75">
      <c r="A34" s="17"/>
      <c r="B34" s="26"/>
      <c r="C34" s="89"/>
      <c r="D34" s="90"/>
      <c r="E34" s="24"/>
      <c r="F34" s="24"/>
      <c r="G34" s="17"/>
      <c r="H34" s="17"/>
    </row>
    <row r="35" spans="1:8" ht="12.75">
      <c r="A35" s="29" t="s">
        <v>44</v>
      </c>
      <c r="B35" s="559" t="s">
        <v>64</v>
      </c>
      <c r="C35" s="564"/>
      <c r="D35" s="564"/>
      <c r="E35" s="564"/>
      <c r="F35" s="564"/>
      <c r="G35" s="564"/>
      <c r="H35" s="564"/>
    </row>
    <row r="36" spans="1:5" ht="12.75">
      <c r="A36" s="29" t="s">
        <v>45</v>
      </c>
      <c r="B36" s="564" t="s">
        <v>228</v>
      </c>
      <c r="C36" s="564"/>
      <c r="D36" s="564"/>
      <c r="E36" s="564"/>
    </row>
    <row r="37" spans="1:8" ht="15.75">
      <c r="A37" s="17"/>
      <c r="B37" s="17"/>
      <c r="C37" s="17"/>
      <c r="D37" s="17"/>
      <c r="E37" s="17"/>
      <c r="F37" s="17"/>
      <c r="G37" s="17"/>
      <c r="H37" s="17"/>
    </row>
    <row r="38" spans="1:8" ht="15.75">
      <c r="A38" s="17"/>
      <c r="B38" s="17"/>
      <c r="C38" s="17"/>
      <c r="D38" s="17"/>
      <c r="E38" s="17"/>
      <c r="F38" s="17"/>
      <c r="G38" s="17"/>
      <c r="H38" s="17"/>
    </row>
    <row r="39" spans="1:8" ht="15.75">
      <c r="A39" s="17"/>
      <c r="B39" s="17"/>
      <c r="C39" s="17"/>
      <c r="D39" s="17"/>
      <c r="E39" s="17"/>
      <c r="F39" s="17"/>
      <c r="G39" s="17"/>
      <c r="H39" s="17"/>
    </row>
    <row r="40" spans="1:8" ht="15.75">
      <c r="A40" s="17"/>
      <c r="B40" s="17"/>
      <c r="C40" s="17"/>
      <c r="D40" s="17"/>
      <c r="E40" s="17"/>
      <c r="F40" s="17"/>
      <c r="G40" s="17"/>
      <c r="H40" s="17"/>
    </row>
    <row r="41" spans="1:8" ht="15.75">
      <c r="A41" s="17"/>
      <c r="B41" s="17"/>
      <c r="C41" s="17"/>
      <c r="D41" s="17"/>
      <c r="E41" s="17"/>
      <c r="F41" s="17"/>
      <c r="G41" s="17"/>
      <c r="H41" s="17"/>
    </row>
    <row r="42" spans="1:8" ht="15.75">
      <c r="A42" s="17"/>
      <c r="B42" s="17"/>
      <c r="C42" s="17"/>
      <c r="D42" s="17"/>
      <c r="E42" s="17"/>
      <c r="F42" s="17"/>
      <c r="G42" s="17"/>
      <c r="H42" s="17"/>
    </row>
    <row r="43" spans="1:8" ht="15.75">
      <c r="A43" s="17"/>
      <c r="B43" s="17"/>
      <c r="C43" s="17"/>
      <c r="D43" s="17"/>
      <c r="E43" s="17"/>
      <c r="F43" s="17"/>
      <c r="G43" s="17"/>
      <c r="H43" s="17"/>
    </row>
    <row r="44" spans="1:8" ht="15.75">
      <c r="A44" s="17"/>
      <c r="B44" s="17"/>
      <c r="C44" s="17"/>
      <c r="D44" s="17"/>
      <c r="E44" s="17"/>
      <c r="F44" s="17"/>
      <c r="G44" s="17"/>
      <c r="H44" s="17"/>
    </row>
    <row r="45" spans="1:8" ht="15.75">
      <c r="A45" s="17"/>
      <c r="B45" s="17"/>
      <c r="C45" s="17"/>
      <c r="D45" s="17"/>
      <c r="E45" s="17"/>
      <c r="F45" s="17"/>
      <c r="G45" s="17"/>
      <c r="H45" s="17"/>
    </row>
    <row r="46" spans="1:8" ht="15.75">
      <c r="A46" s="17"/>
      <c r="B46" s="17"/>
      <c r="C46" s="17"/>
      <c r="D46" s="17"/>
      <c r="E46" s="17"/>
      <c r="F46" s="17"/>
      <c r="G46" s="17"/>
      <c r="H46" s="17"/>
    </row>
    <row r="47" spans="1:8" ht="15.75">
      <c r="A47" s="17"/>
      <c r="B47" s="17"/>
      <c r="C47" s="17"/>
      <c r="D47" s="17"/>
      <c r="E47" s="17"/>
      <c r="F47" s="17"/>
      <c r="G47" s="17"/>
      <c r="H47" s="17"/>
    </row>
  </sheetData>
  <sheetProtection/>
  <protectedRanges>
    <protectedRange sqref="E16:F16 E18:F18 E21:F21 E24:F24 E27:F27 E9:F12 E32:F32 E14:F14" name="Tabela 2A_1"/>
  </protectedRanges>
  <mergeCells count="17">
    <mergeCell ref="B36:E36"/>
    <mergeCell ref="D30:D31"/>
    <mergeCell ref="E30:E31"/>
    <mergeCell ref="F30:F31"/>
    <mergeCell ref="B35:H35"/>
    <mergeCell ref="E22:F22"/>
    <mergeCell ref="E23:F23"/>
    <mergeCell ref="E25:F25"/>
    <mergeCell ref="E26:F26"/>
    <mergeCell ref="E28:F28"/>
    <mergeCell ref="E29:F29"/>
    <mergeCell ref="B1:H1"/>
    <mergeCell ref="D5:F5"/>
    <mergeCell ref="D6:D7"/>
    <mergeCell ref="E15:F15"/>
    <mergeCell ref="E17:F17"/>
    <mergeCell ref="E19:F1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85" zoomScaleNormal="85" zoomScalePageLayoutView="0" workbookViewId="0" topLeftCell="A1">
      <selection activeCell="B3" sqref="B3:Q3"/>
    </sheetView>
  </sheetViews>
  <sheetFormatPr defaultColWidth="9.140625" defaultRowHeight="12.75"/>
  <cols>
    <col min="1" max="1" width="5.421875" style="1" customWidth="1"/>
    <col min="2" max="2" width="7.421875" style="1" customWidth="1"/>
    <col min="3" max="3" width="25.7109375" style="1" customWidth="1"/>
    <col min="4" max="4" width="5.00390625" style="1" customWidth="1"/>
    <col min="5" max="5" width="11.00390625" style="1" customWidth="1"/>
    <col min="6" max="16" width="8.7109375" style="1" customWidth="1"/>
    <col min="17" max="17" width="13.7109375" style="1" customWidth="1"/>
    <col min="18" max="18" width="16.7109375" style="1" customWidth="1"/>
    <col min="19" max="19" width="19.00390625" style="1" customWidth="1"/>
    <col min="20" max="16384" width="9.140625" style="1" customWidth="1"/>
  </cols>
  <sheetData>
    <row r="1" spans="1:2" ht="12.75">
      <c r="A1" s="91" t="s">
        <v>74</v>
      </c>
      <c r="B1" s="35" t="s">
        <v>75</v>
      </c>
    </row>
    <row r="2" spans="1:2" ht="12.75">
      <c r="A2" s="91"/>
      <c r="B2" s="35"/>
    </row>
    <row r="3" spans="1:17" ht="12.75">
      <c r="A3" s="91"/>
      <c r="B3" s="585" t="s">
        <v>271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</row>
    <row r="4" spans="1:17" ht="12.75">
      <c r="A4" s="91"/>
      <c r="B4" s="586" t="s">
        <v>76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</row>
    <row r="5" spans="1:17" ht="12.75">
      <c r="A5" s="91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ht="16.5" thickBot="1">
      <c r="A6" s="17"/>
      <c r="B6" s="141" t="s">
        <v>77</v>
      </c>
      <c r="C6" s="17"/>
      <c r="D6" s="17"/>
      <c r="E6" s="17"/>
      <c r="F6" s="13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9" ht="15.75" customHeight="1">
      <c r="A7" s="17"/>
      <c r="B7" s="142"/>
      <c r="C7" s="143"/>
      <c r="D7" s="143"/>
      <c r="E7" s="143"/>
      <c r="F7" s="587" t="s">
        <v>78</v>
      </c>
      <c r="G7" s="588"/>
      <c r="H7" s="588"/>
      <c r="I7" s="588"/>
      <c r="J7" s="588"/>
      <c r="K7" s="588"/>
      <c r="L7" s="588"/>
      <c r="M7" s="588"/>
      <c r="N7" s="588"/>
      <c r="O7" s="588"/>
      <c r="P7" s="589"/>
      <c r="Q7" s="590" t="s">
        <v>79</v>
      </c>
      <c r="R7" s="581" t="s">
        <v>124</v>
      </c>
      <c r="S7" s="581" t="s">
        <v>246</v>
      </c>
    </row>
    <row r="8" spans="1:19" ht="16.5" thickBot="1">
      <c r="A8" s="17"/>
      <c r="B8" s="143"/>
      <c r="C8" s="143"/>
      <c r="D8" s="143"/>
      <c r="E8" s="144"/>
      <c r="F8" s="145" t="s">
        <v>80</v>
      </c>
      <c r="G8" s="146" t="s">
        <v>80</v>
      </c>
      <c r="H8" s="146" t="s">
        <v>80</v>
      </c>
      <c r="I8" s="146" t="s">
        <v>80</v>
      </c>
      <c r="J8" s="146" t="s">
        <v>80</v>
      </c>
      <c r="K8" s="146" t="s">
        <v>80</v>
      </c>
      <c r="L8" s="146" t="s">
        <v>80</v>
      </c>
      <c r="M8" s="146" t="s">
        <v>80</v>
      </c>
      <c r="N8" s="146" t="s">
        <v>80</v>
      </c>
      <c r="O8" s="146" t="s">
        <v>80</v>
      </c>
      <c r="P8" s="147" t="s">
        <v>80</v>
      </c>
      <c r="Q8" s="591"/>
      <c r="R8" s="582"/>
      <c r="S8" s="582"/>
    </row>
    <row r="9" spans="1:19" ht="16.5" thickBot="1">
      <c r="A9" s="17"/>
      <c r="B9" s="148" t="s">
        <v>51</v>
      </c>
      <c r="C9" s="593" t="s">
        <v>81</v>
      </c>
      <c r="D9" s="594"/>
      <c r="E9" s="148" t="s">
        <v>82</v>
      </c>
      <c r="F9" s="149" t="s">
        <v>83</v>
      </c>
      <c r="G9" s="149" t="s">
        <v>84</v>
      </c>
      <c r="H9" s="150" t="s">
        <v>85</v>
      </c>
      <c r="I9" s="150" t="s">
        <v>86</v>
      </c>
      <c r="J9" s="150" t="s">
        <v>87</v>
      </c>
      <c r="K9" s="150" t="s">
        <v>88</v>
      </c>
      <c r="L9" s="150" t="s">
        <v>89</v>
      </c>
      <c r="M9" s="150" t="s">
        <v>90</v>
      </c>
      <c r="N9" s="151" t="s">
        <v>91</v>
      </c>
      <c r="O9" s="151" t="s">
        <v>92</v>
      </c>
      <c r="P9" s="152" t="s">
        <v>93</v>
      </c>
      <c r="Q9" s="592"/>
      <c r="R9" s="583"/>
      <c r="S9" s="583"/>
    </row>
    <row r="10" spans="1:19" ht="16.5" thickBot="1">
      <c r="A10" s="17"/>
      <c r="B10" s="153" t="s">
        <v>4</v>
      </c>
      <c r="C10" s="584" t="s">
        <v>5</v>
      </c>
      <c r="D10" s="584"/>
      <c r="E10" s="36" t="s">
        <v>6</v>
      </c>
      <c r="F10" s="154" t="s">
        <v>7</v>
      </c>
      <c r="G10" s="155" t="s">
        <v>8</v>
      </c>
      <c r="H10" s="155" t="s">
        <v>9</v>
      </c>
      <c r="I10" s="155" t="s">
        <v>17</v>
      </c>
      <c r="J10" s="155" t="s">
        <v>18</v>
      </c>
      <c r="K10" s="155" t="s">
        <v>19</v>
      </c>
      <c r="L10" s="155" t="s">
        <v>20</v>
      </c>
      <c r="M10" s="155" t="s">
        <v>22</v>
      </c>
      <c r="N10" s="155" t="s">
        <v>23</v>
      </c>
      <c r="O10" s="155" t="s">
        <v>24</v>
      </c>
      <c r="P10" s="156" t="s">
        <v>25</v>
      </c>
      <c r="Q10" s="157" t="s">
        <v>26</v>
      </c>
      <c r="R10" s="228" t="s">
        <v>28</v>
      </c>
      <c r="S10" s="228" t="s">
        <v>29</v>
      </c>
    </row>
    <row r="11" spans="1:19" ht="32.25" thickBot="1">
      <c r="A11" s="17"/>
      <c r="B11" s="158" t="s">
        <v>94</v>
      </c>
      <c r="C11" s="159" t="s">
        <v>95</v>
      </c>
      <c r="D11" s="160" t="s">
        <v>4</v>
      </c>
      <c r="E11" s="161" t="s">
        <v>96</v>
      </c>
      <c r="F11" s="162">
        <f aca="true" t="shared" si="0" ref="F11:P11">F12+F17</f>
        <v>0</v>
      </c>
      <c r="G11" s="162">
        <f t="shared" si="0"/>
        <v>0</v>
      </c>
      <c r="H11" s="162">
        <f t="shared" si="0"/>
        <v>0</v>
      </c>
      <c r="I11" s="162">
        <f t="shared" si="0"/>
        <v>0</v>
      </c>
      <c r="J11" s="162">
        <f t="shared" si="0"/>
        <v>0</v>
      </c>
      <c r="K11" s="162">
        <f t="shared" si="0"/>
        <v>0</v>
      </c>
      <c r="L11" s="162">
        <f t="shared" si="0"/>
        <v>0</v>
      </c>
      <c r="M11" s="162">
        <f t="shared" si="0"/>
        <v>0</v>
      </c>
      <c r="N11" s="162">
        <f t="shared" si="0"/>
        <v>0</v>
      </c>
      <c r="O11" s="162">
        <f t="shared" si="0"/>
        <v>0</v>
      </c>
      <c r="P11" s="162">
        <f t="shared" si="0"/>
        <v>0</v>
      </c>
      <c r="Q11" s="242">
        <f aca="true" t="shared" si="1" ref="Q11:Q21">SUM(F11:P11)</f>
        <v>0</v>
      </c>
      <c r="R11" s="229" t="s">
        <v>80</v>
      </c>
      <c r="S11" s="339" t="s">
        <v>210</v>
      </c>
    </row>
    <row r="12" spans="1:19" ht="21.75" thickBot="1">
      <c r="A12" s="17"/>
      <c r="B12" s="163" t="s">
        <v>97</v>
      </c>
      <c r="C12" s="159" t="s">
        <v>98</v>
      </c>
      <c r="D12" s="164" t="s">
        <v>5</v>
      </c>
      <c r="E12" s="165" t="s">
        <v>96</v>
      </c>
      <c r="F12" s="166">
        <f aca="true" t="shared" si="2" ref="F12:P12">SUM(F13:F16)</f>
        <v>0</v>
      </c>
      <c r="G12" s="166">
        <f t="shared" si="2"/>
        <v>0</v>
      </c>
      <c r="H12" s="166">
        <f t="shared" si="2"/>
        <v>0</v>
      </c>
      <c r="I12" s="166">
        <f t="shared" si="2"/>
        <v>0</v>
      </c>
      <c r="J12" s="166">
        <f t="shared" si="2"/>
        <v>0</v>
      </c>
      <c r="K12" s="166">
        <f t="shared" si="2"/>
        <v>0</v>
      </c>
      <c r="L12" s="166">
        <f t="shared" si="2"/>
        <v>0</v>
      </c>
      <c r="M12" s="166">
        <f t="shared" si="2"/>
        <v>0</v>
      </c>
      <c r="N12" s="166">
        <f t="shared" si="2"/>
        <v>0</v>
      </c>
      <c r="O12" s="166">
        <f t="shared" si="2"/>
        <v>0</v>
      </c>
      <c r="P12" s="166">
        <f t="shared" si="2"/>
        <v>0</v>
      </c>
      <c r="Q12" s="231">
        <f t="shared" si="1"/>
        <v>0</v>
      </c>
      <c r="R12" s="240"/>
      <c r="S12" s="240"/>
    </row>
    <row r="13" spans="1:19" ht="15.75">
      <c r="A13" s="17"/>
      <c r="B13" s="167" t="s">
        <v>99</v>
      </c>
      <c r="C13" s="168" t="s">
        <v>188</v>
      </c>
      <c r="D13" s="70" t="s">
        <v>6</v>
      </c>
      <c r="E13" s="169" t="s">
        <v>96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243">
        <f t="shared" si="1"/>
        <v>0</v>
      </c>
      <c r="R13" s="239"/>
      <c r="S13" s="239"/>
    </row>
    <row r="14" spans="1:19" ht="15.75">
      <c r="A14" s="17"/>
      <c r="B14" s="171" t="s">
        <v>100</v>
      </c>
      <c r="C14" s="172" t="s">
        <v>191</v>
      </c>
      <c r="D14" s="47" t="s">
        <v>7</v>
      </c>
      <c r="E14" s="169" t="s">
        <v>96</v>
      </c>
      <c r="F14" s="173"/>
      <c r="G14" s="173"/>
      <c r="H14" s="173"/>
      <c r="I14" s="173"/>
      <c r="J14" s="174"/>
      <c r="K14" s="174"/>
      <c r="L14" s="174"/>
      <c r="M14" s="173"/>
      <c r="N14" s="173"/>
      <c r="O14" s="173"/>
      <c r="P14" s="173"/>
      <c r="Q14" s="233">
        <f t="shared" si="1"/>
        <v>0</v>
      </c>
      <c r="R14" s="230"/>
      <c r="S14" s="230"/>
    </row>
    <row r="15" spans="1:19" ht="15.75">
      <c r="A15" s="17"/>
      <c r="B15" s="171" t="s">
        <v>101</v>
      </c>
      <c r="C15" s="172" t="s">
        <v>189</v>
      </c>
      <c r="D15" s="47" t="s">
        <v>8</v>
      </c>
      <c r="E15" s="169" t="s">
        <v>96</v>
      </c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233">
        <f t="shared" si="1"/>
        <v>0</v>
      </c>
      <c r="R15" s="230"/>
      <c r="S15" s="230"/>
    </row>
    <row r="16" spans="1:19" ht="16.5" thickBot="1">
      <c r="A16" s="17"/>
      <c r="B16" s="171" t="s">
        <v>102</v>
      </c>
      <c r="C16" s="172" t="s">
        <v>190</v>
      </c>
      <c r="D16" s="47" t="s">
        <v>9</v>
      </c>
      <c r="E16" s="169" t="s">
        <v>96</v>
      </c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233">
        <f t="shared" si="1"/>
        <v>0</v>
      </c>
      <c r="R16" s="241"/>
      <c r="S16" s="241"/>
    </row>
    <row r="17" spans="1:19" ht="24" customHeight="1" thickBot="1">
      <c r="A17" s="17"/>
      <c r="B17" s="163" t="s">
        <v>103</v>
      </c>
      <c r="C17" s="159" t="s">
        <v>104</v>
      </c>
      <c r="D17" s="164" t="s">
        <v>17</v>
      </c>
      <c r="E17" s="165" t="s">
        <v>96</v>
      </c>
      <c r="F17" s="166">
        <f aca="true" t="shared" si="3" ref="F17:P17">SUM(F18:F21)</f>
        <v>0</v>
      </c>
      <c r="G17" s="166">
        <f t="shared" si="3"/>
        <v>0</v>
      </c>
      <c r="H17" s="166">
        <f t="shared" si="3"/>
        <v>0</v>
      </c>
      <c r="I17" s="166">
        <f t="shared" si="3"/>
        <v>0</v>
      </c>
      <c r="J17" s="166">
        <f t="shared" si="3"/>
        <v>0</v>
      </c>
      <c r="K17" s="166">
        <f t="shared" si="3"/>
        <v>0</v>
      </c>
      <c r="L17" s="166">
        <f t="shared" si="3"/>
        <v>0</v>
      </c>
      <c r="M17" s="166">
        <f t="shared" si="3"/>
        <v>0</v>
      </c>
      <c r="N17" s="166">
        <f t="shared" si="3"/>
        <v>0</v>
      </c>
      <c r="O17" s="166">
        <f t="shared" si="3"/>
        <v>0</v>
      </c>
      <c r="P17" s="166">
        <f t="shared" si="3"/>
        <v>0</v>
      </c>
      <c r="Q17" s="231">
        <f t="shared" si="1"/>
        <v>0</v>
      </c>
      <c r="R17" s="240"/>
      <c r="S17" s="240"/>
    </row>
    <row r="18" spans="1:19" ht="15.75">
      <c r="A18" s="17"/>
      <c r="B18" s="167" t="s">
        <v>105</v>
      </c>
      <c r="C18" s="168" t="s">
        <v>188</v>
      </c>
      <c r="D18" s="70" t="s">
        <v>18</v>
      </c>
      <c r="E18" s="169" t="s">
        <v>96</v>
      </c>
      <c r="F18" s="170"/>
      <c r="G18" s="177"/>
      <c r="H18" s="177"/>
      <c r="I18" s="177"/>
      <c r="J18" s="177"/>
      <c r="K18" s="177"/>
      <c r="L18" s="177"/>
      <c r="M18" s="177"/>
      <c r="N18" s="177"/>
      <c r="O18" s="177"/>
      <c r="P18" s="178"/>
      <c r="Q18" s="243">
        <f>SUM(F18:P18)</f>
        <v>0</v>
      </c>
      <c r="R18" s="239"/>
      <c r="S18" s="239"/>
    </row>
    <row r="19" spans="1:19" ht="15.75">
      <c r="A19" s="17"/>
      <c r="B19" s="171" t="s">
        <v>106</v>
      </c>
      <c r="C19" s="172" t="s">
        <v>191</v>
      </c>
      <c r="D19" s="47" t="s">
        <v>19</v>
      </c>
      <c r="E19" s="169" t="s">
        <v>96</v>
      </c>
      <c r="F19" s="173"/>
      <c r="G19" s="179"/>
      <c r="H19" s="179"/>
      <c r="I19" s="179"/>
      <c r="J19" s="179"/>
      <c r="K19" s="179"/>
      <c r="L19" s="179"/>
      <c r="M19" s="179"/>
      <c r="N19" s="179"/>
      <c r="O19" s="179"/>
      <c r="P19" s="180"/>
      <c r="Q19" s="233">
        <f t="shared" si="1"/>
        <v>0</v>
      </c>
      <c r="R19" s="230"/>
      <c r="S19" s="230"/>
    </row>
    <row r="20" spans="1:19" ht="15.75">
      <c r="A20" s="17"/>
      <c r="B20" s="171" t="s">
        <v>107</v>
      </c>
      <c r="C20" s="172" t="s">
        <v>189</v>
      </c>
      <c r="D20" s="47" t="s">
        <v>20</v>
      </c>
      <c r="E20" s="169" t="s">
        <v>96</v>
      </c>
      <c r="F20" s="173"/>
      <c r="G20" s="179"/>
      <c r="H20" s="179"/>
      <c r="I20" s="179"/>
      <c r="J20" s="179"/>
      <c r="K20" s="179"/>
      <c r="L20" s="179"/>
      <c r="M20" s="179"/>
      <c r="N20" s="179"/>
      <c r="O20" s="179"/>
      <c r="P20" s="180"/>
      <c r="Q20" s="233">
        <f t="shared" si="1"/>
        <v>0</v>
      </c>
      <c r="R20" s="230"/>
      <c r="S20" s="230"/>
    </row>
    <row r="21" spans="1:19" ht="16.5" thickBot="1">
      <c r="A21" s="17"/>
      <c r="B21" s="175" t="s">
        <v>108</v>
      </c>
      <c r="C21" s="172" t="s">
        <v>190</v>
      </c>
      <c r="D21" s="181" t="s">
        <v>22</v>
      </c>
      <c r="E21" s="184" t="s">
        <v>96</v>
      </c>
      <c r="F21" s="176"/>
      <c r="G21" s="182"/>
      <c r="H21" s="182"/>
      <c r="I21" s="182"/>
      <c r="J21" s="182"/>
      <c r="K21" s="182"/>
      <c r="L21" s="182"/>
      <c r="M21" s="182"/>
      <c r="N21" s="182"/>
      <c r="O21" s="182"/>
      <c r="P21" s="183"/>
      <c r="Q21" s="234">
        <f t="shared" si="1"/>
        <v>0</v>
      </c>
      <c r="R21" s="238"/>
      <c r="S21" s="238"/>
    </row>
    <row r="22" spans="1:19" ht="32.25" customHeight="1" thickBot="1">
      <c r="A22" s="17"/>
      <c r="B22" s="185" t="s">
        <v>0</v>
      </c>
      <c r="C22" s="186" t="s">
        <v>112</v>
      </c>
      <c r="D22" s="187" t="s">
        <v>23</v>
      </c>
      <c r="E22" s="188" t="s">
        <v>113</v>
      </c>
      <c r="F22" s="166">
        <f>SUM(F23:F26)</f>
        <v>0</v>
      </c>
      <c r="G22" s="166">
        <f aca="true" t="shared" si="4" ref="G22:P22">SUM(G23:G26)</f>
        <v>0</v>
      </c>
      <c r="H22" s="166">
        <f t="shared" si="4"/>
        <v>0</v>
      </c>
      <c r="I22" s="166">
        <f t="shared" si="4"/>
        <v>0</v>
      </c>
      <c r="J22" s="166">
        <f t="shared" si="4"/>
        <v>0</v>
      </c>
      <c r="K22" s="166">
        <f t="shared" si="4"/>
        <v>0</v>
      </c>
      <c r="L22" s="166">
        <f t="shared" si="4"/>
        <v>0</v>
      </c>
      <c r="M22" s="166">
        <f t="shared" si="4"/>
        <v>0</v>
      </c>
      <c r="N22" s="166">
        <f t="shared" si="4"/>
        <v>0</v>
      </c>
      <c r="O22" s="166">
        <f t="shared" si="4"/>
        <v>0</v>
      </c>
      <c r="P22" s="189">
        <f t="shared" si="4"/>
        <v>0</v>
      </c>
      <c r="Q22" s="231">
        <f aca="true" t="shared" si="5" ref="Q22:Q31">SUM(F22:P22)</f>
        <v>0</v>
      </c>
      <c r="R22" s="229" t="s">
        <v>80</v>
      </c>
      <c r="S22" s="339" t="s">
        <v>210</v>
      </c>
    </row>
    <row r="23" spans="1:19" ht="15.75">
      <c r="A23" s="17"/>
      <c r="B23" s="397" t="s">
        <v>180</v>
      </c>
      <c r="C23" s="115" t="s">
        <v>56</v>
      </c>
      <c r="D23" s="221" t="s">
        <v>24</v>
      </c>
      <c r="E23" s="222" t="s">
        <v>113</v>
      </c>
      <c r="F23" s="223"/>
      <c r="G23" s="224"/>
      <c r="H23" s="224"/>
      <c r="I23" s="224"/>
      <c r="J23" s="224"/>
      <c r="K23" s="224"/>
      <c r="L23" s="224"/>
      <c r="M23" s="224"/>
      <c r="N23" s="224"/>
      <c r="O23" s="224"/>
      <c r="P23" s="225"/>
      <c r="Q23" s="232">
        <f t="shared" si="5"/>
        <v>0</v>
      </c>
      <c r="R23" s="230"/>
      <c r="S23" s="230"/>
    </row>
    <row r="24" spans="1:19" ht="15.75">
      <c r="A24" s="17"/>
      <c r="B24" s="191" t="s">
        <v>181</v>
      </c>
      <c r="C24" s="226" t="s">
        <v>58</v>
      </c>
      <c r="D24" s="192" t="s">
        <v>25</v>
      </c>
      <c r="E24" s="193" t="s">
        <v>113</v>
      </c>
      <c r="F24" s="194"/>
      <c r="G24" s="195"/>
      <c r="H24" s="195"/>
      <c r="I24" s="195"/>
      <c r="J24" s="195"/>
      <c r="K24" s="195"/>
      <c r="L24" s="195"/>
      <c r="M24" s="195"/>
      <c r="N24" s="195"/>
      <c r="O24" s="195"/>
      <c r="P24" s="196"/>
      <c r="Q24" s="233">
        <f t="shared" si="5"/>
        <v>0</v>
      </c>
      <c r="R24" s="230"/>
      <c r="S24" s="230"/>
    </row>
    <row r="25" spans="1:19" ht="15.75">
      <c r="A25" s="17"/>
      <c r="B25" s="191" t="s">
        <v>182</v>
      </c>
      <c r="C25" s="396" t="s">
        <v>59</v>
      </c>
      <c r="D25" s="197" t="s">
        <v>26</v>
      </c>
      <c r="E25" s="193" t="s">
        <v>113</v>
      </c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233">
        <f t="shared" si="5"/>
        <v>0</v>
      </c>
      <c r="R25" s="230"/>
      <c r="S25" s="230"/>
    </row>
    <row r="26" spans="1:19" ht="48" customHeight="1" thickBot="1">
      <c r="A26" s="17"/>
      <c r="B26" s="198" t="s">
        <v>183</v>
      </c>
      <c r="C26" s="203" t="s">
        <v>116</v>
      </c>
      <c r="D26" s="199" t="s">
        <v>28</v>
      </c>
      <c r="E26" s="204" t="s">
        <v>113</v>
      </c>
      <c r="F26" s="200"/>
      <c r="G26" s="201"/>
      <c r="H26" s="201"/>
      <c r="I26" s="201"/>
      <c r="J26" s="201"/>
      <c r="K26" s="201"/>
      <c r="L26" s="201"/>
      <c r="M26" s="201"/>
      <c r="N26" s="201"/>
      <c r="O26" s="201"/>
      <c r="P26" s="202"/>
      <c r="Q26" s="234">
        <f t="shared" si="5"/>
        <v>0</v>
      </c>
      <c r="R26" s="230"/>
      <c r="S26" s="230"/>
    </row>
    <row r="27" spans="1:19" ht="21.75" thickBot="1">
      <c r="A27" s="17"/>
      <c r="B27" s="185" t="s">
        <v>1</v>
      </c>
      <c r="C27" s="205" t="s">
        <v>114</v>
      </c>
      <c r="D27" s="206" t="s">
        <v>29</v>
      </c>
      <c r="E27" s="207" t="s">
        <v>115</v>
      </c>
      <c r="F27" s="208">
        <f>SUM(F28:F31)</f>
        <v>0</v>
      </c>
      <c r="G27" s="209">
        <f aca="true" t="shared" si="6" ref="G27:P27">SUM(G28:G31)</f>
        <v>0</v>
      </c>
      <c r="H27" s="209">
        <f t="shared" si="6"/>
        <v>0</v>
      </c>
      <c r="I27" s="209">
        <f t="shared" si="6"/>
        <v>0</v>
      </c>
      <c r="J27" s="209">
        <f t="shared" si="6"/>
        <v>0</v>
      </c>
      <c r="K27" s="209">
        <f t="shared" si="6"/>
        <v>0</v>
      </c>
      <c r="L27" s="209">
        <f t="shared" si="6"/>
        <v>0</v>
      </c>
      <c r="M27" s="209">
        <f t="shared" si="6"/>
        <v>0</v>
      </c>
      <c r="N27" s="209">
        <f t="shared" si="6"/>
        <v>0</v>
      </c>
      <c r="O27" s="209">
        <f t="shared" si="6"/>
        <v>0</v>
      </c>
      <c r="P27" s="210">
        <f t="shared" si="6"/>
        <v>0</v>
      </c>
      <c r="Q27" s="208">
        <f t="shared" si="5"/>
        <v>0</v>
      </c>
      <c r="R27" s="240"/>
      <c r="S27" s="240"/>
    </row>
    <row r="28" spans="1:19" ht="15.75">
      <c r="A28" s="17"/>
      <c r="B28" s="167" t="s">
        <v>184</v>
      </c>
      <c r="C28" s="115" t="s">
        <v>56</v>
      </c>
      <c r="D28" s="212" t="s">
        <v>30</v>
      </c>
      <c r="E28" s="190" t="s">
        <v>115</v>
      </c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  <c r="Q28" s="235">
        <f t="shared" si="5"/>
        <v>0</v>
      </c>
      <c r="R28" s="230"/>
      <c r="S28" s="230"/>
    </row>
    <row r="29" spans="1:19" ht="15.75">
      <c r="A29" s="17"/>
      <c r="B29" s="171" t="s">
        <v>185</v>
      </c>
      <c r="C29" s="226" t="s">
        <v>58</v>
      </c>
      <c r="D29" s="215" t="s">
        <v>31</v>
      </c>
      <c r="E29" s="191" t="s">
        <v>115</v>
      </c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7"/>
      <c r="Q29" s="236">
        <f t="shared" si="5"/>
        <v>0</v>
      </c>
      <c r="R29" s="230"/>
      <c r="S29" s="230"/>
    </row>
    <row r="30" spans="1:19" ht="15.75">
      <c r="A30" s="17"/>
      <c r="B30" s="167" t="s">
        <v>186</v>
      </c>
      <c r="C30" s="396" t="s">
        <v>59</v>
      </c>
      <c r="D30" s="218" t="s">
        <v>32</v>
      </c>
      <c r="E30" s="191" t="s">
        <v>115</v>
      </c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7"/>
      <c r="Q30" s="236">
        <f t="shared" si="5"/>
        <v>0</v>
      </c>
      <c r="R30" s="230"/>
      <c r="S30" s="230"/>
    </row>
    <row r="31" spans="1:19" ht="54.75" customHeight="1" thickBot="1">
      <c r="A31" s="17"/>
      <c r="B31" s="175" t="s">
        <v>187</v>
      </c>
      <c r="C31" s="227" t="s">
        <v>117</v>
      </c>
      <c r="D31" s="211" t="s">
        <v>33</v>
      </c>
      <c r="E31" s="198" t="s">
        <v>115</v>
      </c>
      <c r="F31" s="219"/>
      <c r="G31" s="219"/>
      <c r="H31" s="219"/>
      <c r="I31" s="219"/>
      <c r="J31" s="201"/>
      <c r="K31" s="219"/>
      <c r="L31" s="219"/>
      <c r="M31" s="219"/>
      <c r="N31" s="219"/>
      <c r="O31" s="219"/>
      <c r="P31" s="220"/>
      <c r="Q31" s="237">
        <f t="shared" si="5"/>
        <v>0</v>
      </c>
      <c r="R31" s="238"/>
      <c r="S31" s="238"/>
    </row>
    <row r="32" ht="12.75">
      <c r="B32" s="1" t="s">
        <v>247</v>
      </c>
    </row>
  </sheetData>
  <sheetProtection/>
  <protectedRanges>
    <protectedRange sqref="F18:P21 F13:P16" name="Tabela 2C_1"/>
    <protectedRange sqref="R12:S21" name="Tabela 2D"/>
    <protectedRange sqref="F23:P26 F28:P31" name="Tabela 2D_1"/>
    <protectedRange sqref="R23:S26 R28:S31" name="Tabela 2D_2"/>
    <protectedRange sqref="R27:S27" name="Tabela 2D_2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rintOptions/>
  <pageMargins left="0.58" right="0.51" top="0.65" bottom="0.85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="85" zoomScaleNormal="85" zoomScalePageLayoutView="0" workbookViewId="0" topLeftCell="A34">
      <selection activeCell="E63" sqref="E63"/>
    </sheetView>
  </sheetViews>
  <sheetFormatPr defaultColWidth="9.140625" defaultRowHeight="12.75"/>
  <cols>
    <col min="1" max="1" width="8.00390625" style="1" customWidth="1"/>
    <col min="2" max="2" width="8.140625" style="1" customWidth="1"/>
    <col min="3" max="3" width="73.7109375" style="1" customWidth="1"/>
    <col min="4" max="4" width="4.140625" style="1" customWidth="1"/>
    <col min="5" max="6" width="13.28125" style="1" customWidth="1"/>
    <col min="7" max="11" width="10.7109375" style="1" customWidth="1"/>
    <col min="12" max="12" width="15.57421875" style="1" customWidth="1"/>
    <col min="13" max="16384" width="9.140625" style="1" customWidth="1"/>
  </cols>
  <sheetData>
    <row r="1" spans="1:12" ht="18">
      <c r="A1" s="87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1:12" ht="12.75">
      <c r="A2" s="91" t="s">
        <v>72</v>
      </c>
      <c r="B2" s="605" t="s">
        <v>168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</row>
    <row r="3" spans="1:12" ht="16.5" thickBot="1">
      <c r="A3" s="17"/>
      <c r="B3" s="245"/>
      <c r="C3" s="245"/>
      <c r="D3" s="246"/>
      <c r="E3" s="246"/>
      <c r="F3" s="246"/>
      <c r="G3" s="88"/>
      <c r="H3" s="17"/>
      <c r="I3" s="17"/>
      <c r="J3" s="17"/>
      <c r="K3" s="17"/>
      <c r="L3" s="17"/>
    </row>
    <row r="4" spans="1:17" ht="16.5" thickBot="1">
      <c r="A4" s="17"/>
      <c r="B4" s="264" t="s">
        <v>73</v>
      </c>
      <c r="C4" s="19"/>
      <c r="D4" s="86"/>
      <c r="E4" s="86"/>
      <c r="F4" s="86"/>
      <c r="G4" s="431" t="s">
        <v>266</v>
      </c>
      <c r="H4" s="432"/>
      <c r="I4" s="432"/>
      <c r="J4" s="432"/>
      <c r="K4" s="432"/>
      <c r="L4" s="433"/>
      <c r="M4" s="434"/>
      <c r="N4" s="434"/>
      <c r="O4" s="434"/>
      <c r="P4" s="434"/>
      <c r="Q4" s="86"/>
    </row>
    <row r="5" spans="1:12" ht="15" customHeight="1">
      <c r="A5" s="17"/>
      <c r="B5" s="624" t="s">
        <v>125</v>
      </c>
      <c r="C5" s="627" t="s">
        <v>3</v>
      </c>
      <c r="D5" s="628"/>
      <c r="E5" s="601" t="s">
        <v>222</v>
      </c>
      <c r="F5" s="601" t="s">
        <v>248</v>
      </c>
      <c r="G5" s="595" t="s">
        <v>220</v>
      </c>
      <c r="H5" s="595"/>
      <c r="I5" s="595"/>
      <c r="J5" s="595"/>
      <c r="K5" s="596"/>
      <c r="L5" s="612" t="s">
        <v>274</v>
      </c>
    </row>
    <row r="6" spans="1:12" ht="15.75">
      <c r="A6" s="17"/>
      <c r="B6" s="625"/>
      <c r="C6" s="629"/>
      <c r="D6" s="630"/>
      <c r="E6" s="602"/>
      <c r="F6" s="602"/>
      <c r="G6" s="597"/>
      <c r="H6" s="597"/>
      <c r="I6" s="597"/>
      <c r="J6" s="597"/>
      <c r="K6" s="598"/>
      <c r="L6" s="613"/>
    </row>
    <row r="7" spans="1:12" ht="50.25" customHeight="1">
      <c r="A7" s="17"/>
      <c r="B7" s="625"/>
      <c r="C7" s="629"/>
      <c r="D7" s="630"/>
      <c r="E7" s="602"/>
      <c r="F7" s="602"/>
      <c r="G7" s="599"/>
      <c r="H7" s="599"/>
      <c r="I7" s="599"/>
      <c r="J7" s="599"/>
      <c r="K7" s="600"/>
      <c r="L7" s="613"/>
    </row>
    <row r="8" spans="1:12" ht="15.75">
      <c r="A8" s="17"/>
      <c r="B8" s="625"/>
      <c r="C8" s="629"/>
      <c r="D8" s="630"/>
      <c r="E8" s="617" t="s">
        <v>239</v>
      </c>
      <c r="F8" s="617" t="s">
        <v>272</v>
      </c>
      <c r="G8" s="620" t="s">
        <v>260</v>
      </c>
      <c r="H8" s="620" t="s">
        <v>261</v>
      </c>
      <c r="I8" s="620" t="s">
        <v>263</v>
      </c>
      <c r="J8" s="620" t="s">
        <v>265</v>
      </c>
      <c r="K8" s="620" t="s">
        <v>273</v>
      </c>
      <c r="L8" s="613"/>
    </row>
    <row r="9" spans="1:12" ht="15.75">
      <c r="A9" s="17"/>
      <c r="B9" s="625"/>
      <c r="C9" s="629"/>
      <c r="D9" s="630"/>
      <c r="E9" s="618"/>
      <c r="F9" s="618"/>
      <c r="G9" s="621"/>
      <c r="H9" s="621"/>
      <c r="I9" s="621"/>
      <c r="J9" s="621"/>
      <c r="K9" s="621"/>
      <c r="L9" s="613"/>
    </row>
    <row r="10" spans="1:12" ht="16.5" thickBot="1">
      <c r="A10" s="17"/>
      <c r="B10" s="626"/>
      <c r="C10" s="631"/>
      <c r="D10" s="632"/>
      <c r="E10" s="619"/>
      <c r="F10" s="619"/>
      <c r="G10" s="622"/>
      <c r="H10" s="622"/>
      <c r="I10" s="622"/>
      <c r="J10" s="622"/>
      <c r="K10" s="622"/>
      <c r="L10" s="614"/>
    </row>
    <row r="11" spans="1:12" ht="13.5" thickBot="1">
      <c r="A11" s="247"/>
      <c r="B11" s="248" t="s">
        <v>4</v>
      </c>
      <c r="C11" s="615" t="s">
        <v>5</v>
      </c>
      <c r="D11" s="616"/>
      <c r="E11" s="250" t="s">
        <v>6</v>
      </c>
      <c r="F11" s="250" t="s">
        <v>7</v>
      </c>
      <c r="G11" s="392" t="s">
        <v>8</v>
      </c>
      <c r="H11" s="249" t="s">
        <v>9</v>
      </c>
      <c r="I11" s="249" t="s">
        <v>17</v>
      </c>
      <c r="J11" s="250" t="s">
        <v>18</v>
      </c>
      <c r="K11" s="250" t="s">
        <v>19</v>
      </c>
      <c r="L11" s="250" t="s">
        <v>20</v>
      </c>
    </row>
    <row r="12" spans="1:12" ht="16.5" thickBot="1">
      <c r="A12" s="251"/>
      <c r="B12" s="266"/>
      <c r="C12" s="267" t="s">
        <v>126</v>
      </c>
      <c r="D12" s="384" t="s">
        <v>4</v>
      </c>
      <c r="E12" s="269">
        <f aca="true" t="shared" si="0" ref="E12:L12">E13+E18+E23</f>
        <v>0</v>
      </c>
      <c r="F12" s="269">
        <f t="shared" si="0"/>
        <v>0</v>
      </c>
      <c r="G12" s="393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9">
        <f t="shared" si="0"/>
        <v>0</v>
      </c>
    </row>
    <row r="13" spans="1:12" ht="63.75">
      <c r="A13" s="17"/>
      <c r="B13" s="270" t="s">
        <v>127</v>
      </c>
      <c r="C13" s="271" t="s">
        <v>166</v>
      </c>
      <c r="D13" s="385" t="s">
        <v>5</v>
      </c>
      <c r="E13" s="395">
        <f aca="true" t="shared" si="1" ref="E13:L13">SUM(E14:E17)</f>
        <v>0</v>
      </c>
      <c r="F13" s="395">
        <f t="shared" si="1"/>
        <v>0</v>
      </c>
      <c r="G13" s="394">
        <f t="shared" si="1"/>
        <v>0</v>
      </c>
      <c r="H13" s="277">
        <f t="shared" si="1"/>
        <v>0</v>
      </c>
      <c r="I13" s="277">
        <f t="shared" si="1"/>
        <v>0</v>
      </c>
      <c r="J13" s="357">
        <f t="shared" si="1"/>
        <v>0</v>
      </c>
      <c r="K13" s="278">
        <f t="shared" si="1"/>
        <v>0</v>
      </c>
      <c r="L13" s="279">
        <f t="shared" si="1"/>
        <v>0</v>
      </c>
    </row>
    <row r="14" spans="1:12" ht="15.75">
      <c r="A14" s="17"/>
      <c r="B14" s="272" t="s">
        <v>128</v>
      </c>
      <c r="C14" s="252" t="s">
        <v>129</v>
      </c>
      <c r="D14" s="378" t="s">
        <v>6</v>
      </c>
      <c r="E14" s="435"/>
      <c r="F14" s="435"/>
      <c r="G14" s="436"/>
      <c r="H14" s="437"/>
      <c r="I14" s="437"/>
      <c r="J14" s="438"/>
      <c r="K14" s="439"/>
      <c r="L14" s="440">
        <f>SUM(G14:K14)</f>
        <v>0</v>
      </c>
    </row>
    <row r="15" spans="1:15" ht="15.75">
      <c r="A15" s="17"/>
      <c r="B15" s="272" t="s">
        <v>130</v>
      </c>
      <c r="C15" s="252" t="s">
        <v>131</v>
      </c>
      <c r="D15" s="386" t="s">
        <v>7</v>
      </c>
      <c r="E15" s="441"/>
      <c r="F15" s="441"/>
      <c r="G15" s="436"/>
      <c r="H15" s="437"/>
      <c r="I15" s="437"/>
      <c r="J15" s="438"/>
      <c r="K15" s="439"/>
      <c r="L15" s="440">
        <f>SUM(G15:K15)</f>
        <v>0</v>
      </c>
      <c r="M15" s="19"/>
      <c r="N15" s="19"/>
      <c r="O15" s="19"/>
    </row>
    <row r="16" spans="1:15" ht="51">
      <c r="A16" s="17"/>
      <c r="B16" s="272" t="s">
        <v>132</v>
      </c>
      <c r="C16" s="252" t="s">
        <v>170</v>
      </c>
      <c r="D16" s="379" t="s">
        <v>8</v>
      </c>
      <c r="E16" s="442"/>
      <c r="F16" s="442"/>
      <c r="G16" s="436"/>
      <c r="H16" s="437"/>
      <c r="I16" s="443"/>
      <c r="J16" s="438"/>
      <c r="K16" s="439"/>
      <c r="L16" s="440">
        <f>SUM(G16:K16)</f>
        <v>0</v>
      </c>
      <c r="M16" s="19"/>
      <c r="N16" s="19"/>
      <c r="O16" s="19"/>
    </row>
    <row r="17" spans="1:12" ht="26.25" thickBot="1">
      <c r="A17" s="17"/>
      <c r="B17" s="286" t="s">
        <v>133</v>
      </c>
      <c r="C17" s="287" t="s">
        <v>134</v>
      </c>
      <c r="D17" s="380" t="s">
        <v>9</v>
      </c>
      <c r="E17" s="444"/>
      <c r="F17" s="444"/>
      <c r="G17" s="445"/>
      <c r="H17" s="446"/>
      <c r="I17" s="447"/>
      <c r="J17" s="448"/>
      <c r="K17" s="449"/>
      <c r="L17" s="450">
        <f>SUM(G17:K17)</f>
        <v>0</v>
      </c>
    </row>
    <row r="18" spans="1:12" ht="25.5">
      <c r="A18" s="17"/>
      <c r="B18" s="270" t="s">
        <v>135</v>
      </c>
      <c r="C18" s="275" t="s">
        <v>167</v>
      </c>
      <c r="D18" s="387" t="s">
        <v>17</v>
      </c>
      <c r="E18" s="395">
        <f aca="true" t="shared" si="2" ref="E18:L18">SUM(E19:E22)</f>
        <v>0</v>
      </c>
      <c r="F18" s="395">
        <f t="shared" si="2"/>
        <v>0</v>
      </c>
      <c r="G18" s="394">
        <f t="shared" si="2"/>
        <v>0</v>
      </c>
      <c r="H18" s="277">
        <f t="shared" si="2"/>
        <v>0</v>
      </c>
      <c r="I18" s="277">
        <f t="shared" si="2"/>
        <v>0</v>
      </c>
      <c r="J18" s="357">
        <f t="shared" si="2"/>
        <v>0</v>
      </c>
      <c r="K18" s="278">
        <f t="shared" si="2"/>
        <v>0</v>
      </c>
      <c r="L18" s="279">
        <f t="shared" si="2"/>
        <v>0</v>
      </c>
    </row>
    <row r="19" spans="2:13" ht="12.75">
      <c r="B19" s="272" t="s">
        <v>136</v>
      </c>
      <c r="C19" s="252" t="s">
        <v>137</v>
      </c>
      <c r="D19" s="388" t="s">
        <v>18</v>
      </c>
      <c r="E19" s="442"/>
      <c r="F19" s="442"/>
      <c r="G19" s="443"/>
      <c r="H19" s="437"/>
      <c r="I19" s="437"/>
      <c r="J19" s="438"/>
      <c r="K19" s="439"/>
      <c r="L19" s="440">
        <f>SUM(G19:K19)</f>
        <v>0</v>
      </c>
      <c r="M19" s="19"/>
    </row>
    <row r="20" spans="1:12" ht="15.75">
      <c r="A20" s="17"/>
      <c r="B20" s="272" t="s">
        <v>138</v>
      </c>
      <c r="C20" s="252" t="s">
        <v>139</v>
      </c>
      <c r="D20" s="388" t="s">
        <v>19</v>
      </c>
      <c r="E20" s="442"/>
      <c r="F20" s="442"/>
      <c r="G20" s="443"/>
      <c r="H20" s="437"/>
      <c r="I20" s="437"/>
      <c r="J20" s="438"/>
      <c r="K20" s="439"/>
      <c r="L20" s="440">
        <f aca="true" t="shared" si="3" ref="L20:L32">SUM(G20:K20)</f>
        <v>0</v>
      </c>
    </row>
    <row r="21" spans="1:15" ht="51">
      <c r="A21" s="17"/>
      <c r="B21" s="272" t="s">
        <v>140</v>
      </c>
      <c r="C21" s="252" t="s">
        <v>171</v>
      </c>
      <c r="D21" s="379" t="s">
        <v>20</v>
      </c>
      <c r="E21" s="442"/>
      <c r="F21" s="442"/>
      <c r="G21" s="443"/>
      <c r="H21" s="437"/>
      <c r="I21" s="437"/>
      <c r="J21" s="438"/>
      <c r="K21" s="439"/>
      <c r="L21" s="451">
        <f t="shared" si="3"/>
        <v>0</v>
      </c>
      <c r="M21" s="19"/>
      <c r="N21" s="19"/>
      <c r="O21" s="19"/>
    </row>
    <row r="22" spans="1:15" ht="16.5" thickBot="1">
      <c r="A22" s="17"/>
      <c r="B22" s="286" t="s">
        <v>141</v>
      </c>
      <c r="C22" s="287" t="s">
        <v>142</v>
      </c>
      <c r="D22" s="380" t="s">
        <v>22</v>
      </c>
      <c r="E22" s="444"/>
      <c r="F22" s="444"/>
      <c r="G22" s="447"/>
      <c r="H22" s="452"/>
      <c r="I22" s="452"/>
      <c r="J22" s="448"/>
      <c r="K22" s="449"/>
      <c r="L22" s="440">
        <f t="shared" si="3"/>
        <v>0</v>
      </c>
      <c r="M22" s="19"/>
      <c r="N22" s="19"/>
      <c r="O22" s="19"/>
    </row>
    <row r="23" spans="1:15" ht="15.75">
      <c r="A23" s="17"/>
      <c r="B23" s="270" t="s">
        <v>143</v>
      </c>
      <c r="C23" s="276" t="s">
        <v>251</v>
      </c>
      <c r="D23" s="253" t="s">
        <v>23</v>
      </c>
      <c r="E23" s="395">
        <f aca="true" t="shared" si="4" ref="E23:L23">SUM(E24:E29)+E32</f>
        <v>0</v>
      </c>
      <c r="F23" s="395">
        <f t="shared" si="4"/>
        <v>0</v>
      </c>
      <c r="G23" s="394">
        <f t="shared" si="4"/>
        <v>0</v>
      </c>
      <c r="H23" s="277">
        <f t="shared" si="4"/>
        <v>0</v>
      </c>
      <c r="I23" s="277">
        <f t="shared" si="4"/>
        <v>0</v>
      </c>
      <c r="J23" s="357">
        <f t="shared" si="4"/>
        <v>0</v>
      </c>
      <c r="K23" s="278">
        <f t="shared" si="4"/>
        <v>0</v>
      </c>
      <c r="L23" s="279">
        <f t="shared" si="4"/>
        <v>0</v>
      </c>
      <c r="M23" s="19"/>
      <c r="N23" s="19"/>
      <c r="O23" s="19"/>
    </row>
    <row r="24" spans="1:15" ht="51">
      <c r="A24" s="17"/>
      <c r="B24" s="273" t="s">
        <v>144</v>
      </c>
      <c r="C24" s="285" t="s">
        <v>172</v>
      </c>
      <c r="D24" s="381" t="s">
        <v>24</v>
      </c>
      <c r="E24" s="453"/>
      <c r="F24" s="453"/>
      <c r="G24" s="454"/>
      <c r="H24" s="455"/>
      <c r="I24" s="455"/>
      <c r="J24" s="456"/>
      <c r="K24" s="457"/>
      <c r="L24" s="451">
        <f t="shared" si="3"/>
        <v>0</v>
      </c>
      <c r="M24" s="19"/>
      <c r="N24" s="19"/>
      <c r="O24" s="19"/>
    </row>
    <row r="25" spans="1:15" ht="38.25">
      <c r="A25" s="17"/>
      <c r="B25" s="273" t="s">
        <v>145</v>
      </c>
      <c r="C25" s="285" t="s">
        <v>173</v>
      </c>
      <c r="D25" s="381" t="s">
        <v>25</v>
      </c>
      <c r="E25" s="453"/>
      <c r="F25" s="453"/>
      <c r="G25" s="454"/>
      <c r="H25" s="455"/>
      <c r="I25" s="455"/>
      <c r="J25" s="456"/>
      <c r="K25" s="457"/>
      <c r="L25" s="451">
        <f t="shared" si="3"/>
        <v>0</v>
      </c>
      <c r="M25" s="19"/>
      <c r="N25" s="19"/>
      <c r="O25" s="19"/>
    </row>
    <row r="26" spans="1:15" ht="25.5">
      <c r="A26" s="17"/>
      <c r="B26" s="272" t="s">
        <v>146</v>
      </c>
      <c r="C26" s="289" t="s">
        <v>174</v>
      </c>
      <c r="D26" s="378" t="s">
        <v>26</v>
      </c>
      <c r="E26" s="435"/>
      <c r="F26" s="435"/>
      <c r="G26" s="458"/>
      <c r="H26" s="459"/>
      <c r="I26" s="459"/>
      <c r="J26" s="460"/>
      <c r="K26" s="461"/>
      <c r="L26" s="451">
        <f t="shared" si="3"/>
        <v>0</v>
      </c>
      <c r="M26" s="19"/>
      <c r="N26" s="19"/>
      <c r="O26" s="19"/>
    </row>
    <row r="27" spans="1:12" ht="15.75">
      <c r="A27" s="17"/>
      <c r="B27" s="274" t="s">
        <v>177</v>
      </c>
      <c r="C27" s="288" t="s">
        <v>165</v>
      </c>
      <c r="D27" s="389" t="s">
        <v>28</v>
      </c>
      <c r="E27" s="441"/>
      <c r="F27" s="441"/>
      <c r="G27" s="462"/>
      <c r="H27" s="463"/>
      <c r="I27" s="463"/>
      <c r="J27" s="464"/>
      <c r="K27" s="465"/>
      <c r="L27" s="440">
        <f t="shared" si="3"/>
        <v>0</v>
      </c>
    </row>
    <row r="28" spans="1:12" ht="15.75">
      <c r="A28" s="17"/>
      <c r="B28" s="272" t="s">
        <v>147</v>
      </c>
      <c r="C28" s="280" t="s">
        <v>148</v>
      </c>
      <c r="D28" s="390" t="s">
        <v>29</v>
      </c>
      <c r="E28" s="435"/>
      <c r="F28" s="435"/>
      <c r="G28" s="466"/>
      <c r="H28" s="467"/>
      <c r="I28" s="467"/>
      <c r="J28" s="468"/>
      <c r="K28" s="469"/>
      <c r="L28" s="440">
        <f t="shared" si="3"/>
        <v>0</v>
      </c>
    </row>
    <row r="29" spans="1:12" ht="25.5">
      <c r="A29" s="17"/>
      <c r="B29" s="273" t="s">
        <v>149</v>
      </c>
      <c r="C29" s="290" t="s">
        <v>175</v>
      </c>
      <c r="D29" s="381" t="s">
        <v>30</v>
      </c>
      <c r="E29" s="453"/>
      <c r="F29" s="453"/>
      <c r="G29" s="470"/>
      <c r="H29" s="471"/>
      <c r="I29" s="471"/>
      <c r="J29" s="472"/>
      <c r="K29" s="473"/>
      <c r="L29" s="451">
        <f t="shared" si="3"/>
        <v>0</v>
      </c>
    </row>
    <row r="30" spans="1:12" ht="15.75">
      <c r="A30" s="17"/>
      <c r="B30" s="281"/>
      <c r="C30" s="282" t="s">
        <v>150</v>
      </c>
      <c r="D30" s="391" t="s">
        <v>31</v>
      </c>
      <c r="E30" s="474"/>
      <c r="F30" s="474"/>
      <c r="G30" s="475"/>
      <c r="H30" s="476"/>
      <c r="I30" s="476"/>
      <c r="J30" s="477"/>
      <c r="K30" s="478"/>
      <c r="L30" s="451">
        <f t="shared" si="3"/>
        <v>0</v>
      </c>
    </row>
    <row r="31" spans="1:12" ht="15.75">
      <c r="A31" s="17"/>
      <c r="B31" s="274"/>
      <c r="C31" s="283" t="s">
        <v>151</v>
      </c>
      <c r="D31" s="389" t="s">
        <v>32</v>
      </c>
      <c r="E31" s="441"/>
      <c r="F31" s="441"/>
      <c r="G31" s="479"/>
      <c r="H31" s="480"/>
      <c r="I31" s="480"/>
      <c r="J31" s="481"/>
      <c r="K31" s="482"/>
      <c r="L31" s="451">
        <f t="shared" si="3"/>
        <v>0</v>
      </c>
    </row>
    <row r="32" spans="1:12" ht="26.25" thickBot="1">
      <c r="A32" s="17"/>
      <c r="B32" s="291" t="s">
        <v>152</v>
      </c>
      <c r="C32" s="292" t="s">
        <v>176</v>
      </c>
      <c r="D32" s="382" t="s">
        <v>33</v>
      </c>
      <c r="E32" s="483"/>
      <c r="F32" s="483"/>
      <c r="G32" s="484"/>
      <c r="H32" s="485"/>
      <c r="I32" s="485"/>
      <c r="J32" s="486"/>
      <c r="K32" s="487"/>
      <c r="L32" s="488">
        <f t="shared" si="3"/>
        <v>0</v>
      </c>
    </row>
    <row r="33" spans="1:12" ht="15.75">
      <c r="A33" s="17"/>
      <c r="B33" s="254"/>
      <c r="C33" s="255"/>
      <c r="D33" s="256"/>
      <c r="E33" s="256"/>
      <c r="F33" s="256"/>
      <c r="G33" s="24"/>
      <c r="H33" s="24"/>
      <c r="I33" s="24"/>
      <c r="J33" s="24"/>
      <c r="K33" s="24"/>
      <c r="L33" s="24"/>
    </row>
    <row r="34" spans="2:3" ht="12.75">
      <c r="B34" s="29" t="s">
        <v>44</v>
      </c>
      <c r="C34" s="284" t="s">
        <v>153</v>
      </c>
    </row>
    <row r="35" spans="1:12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3" ht="12.75">
      <c r="A36" s="91" t="s">
        <v>109</v>
      </c>
      <c r="B36" s="605" t="s">
        <v>154</v>
      </c>
      <c r="C36" s="605"/>
    </row>
    <row r="38" spans="1:12" ht="12.75">
      <c r="A38" s="91" t="s">
        <v>155</v>
      </c>
      <c r="B38" s="536" t="s">
        <v>169</v>
      </c>
      <c r="C38" s="536"/>
      <c r="D38" s="536"/>
      <c r="E38" s="536"/>
      <c r="F38" s="536"/>
      <c r="G38" s="536"/>
      <c r="H38" s="536"/>
      <c r="I38" s="536"/>
      <c r="J38" s="536"/>
      <c r="K38" s="536"/>
      <c r="L38" s="536"/>
    </row>
    <row r="39" spans="1:12" ht="12.75">
      <c r="A39" s="9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3:9" ht="13.5" thickBot="1">
      <c r="C40" s="264" t="s">
        <v>110</v>
      </c>
      <c r="H40" s="265"/>
      <c r="I40" s="265" t="s">
        <v>156</v>
      </c>
    </row>
    <row r="41" spans="1:12" ht="15.75" customHeight="1">
      <c r="A41" s="17"/>
      <c r="C41" s="606" t="s">
        <v>3</v>
      </c>
      <c r="D41" s="607"/>
      <c r="E41" s="612" t="s">
        <v>275</v>
      </c>
      <c r="F41" s="612" t="s">
        <v>276</v>
      </c>
      <c r="G41" s="612">
        <v>2020</v>
      </c>
      <c r="H41" s="612">
        <v>2021</v>
      </c>
      <c r="I41" s="612">
        <v>2022</v>
      </c>
      <c r="J41" s="612">
        <v>2023</v>
      </c>
      <c r="K41" s="612">
        <v>2024</v>
      </c>
      <c r="L41" s="17"/>
    </row>
    <row r="42" spans="1:12" ht="15.75">
      <c r="A42" s="17"/>
      <c r="C42" s="608"/>
      <c r="D42" s="609"/>
      <c r="E42" s="613"/>
      <c r="F42" s="613"/>
      <c r="G42" s="613"/>
      <c r="H42" s="613"/>
      <c r="I42" s="613"/>
      <c r="J42" s="613"/>
      <c r="K42" s="613"/>
      <c r="L42" s="17"/>
    </row>
    <row r="43" spans="1:12" ht="15.75">
      <c r="A43" s="17"/>
      <c r="C43" s="608"/>
      <c r="D43" s="609"/>
      <c r="E43" s="613"/>
      <c r="F43" s="613"/>
      <c r="G43" s="613"/>
      <c r="H43" s="613"/>
      <c r="I43" s="613"/>
      <c r="J43" s="613"/>
      <c r="K43" s="613"/>
      <c r="L43" s="17"/>
    </row>
    <row r="44" spans="1:12" ht="16.5" thickBot="1">
      <c r="A44" s="17"/>
      <c r="C44" s="610"/>
      <c r="D44" s="611"/>
      <c r="E44" s="614"/>
      <c r="F44" s="614"/>
      <c r="G44" s="614"/>
      <c r="H44" s="614"/>
      <c r="I44" s="614"/>
      <c r="J44" s="614"/>
      <c r="K44" s="614"/>
      <c r="L44" s="17"/>
    </row>
    <row r="45" spans="1:12" ht="16.5" thickBot="1">
      <c r="A45" s="17"/>
      <c r="C45" s="603" t="s">
        <v>4</v>
      </c>
      <c r="D45" s="604"/>
      <c r="E45" s="383" t="s">
        <v>5</v>
      </c>
      <c r="F45" s="260" t="s">
        <v>6</v>
      </c>
      <c r="G45" s="420" t="s">
        <v>7</v>
      </c>
      <c r="H45" s="257" t="s">
        <v>8</v>
      </c>
      <c r="I45" s="358" t="s">
        <v>9</v>
      </c>
      <c r="J45" s="258" t="s">
        <v>17</v>
      </c>
      <c r="K45" s="258" t="s">
        <v>18</v>
      </c>
      <c r="L45" s="259"/>
    </row>
    <row r="46" spans="1:12" ht="16.5" thickBot="1">
      <c r="A46" s="17"/>
      <c r="C46" s="293" t="s">
        <v>249</v>
      </c>
      <c r="D46" s="260" t="s">
        <v>4</v>
      </c>
      <c r="E46" s="294">
        <f aca="true" t="shared" si="5" ref="E46:K46">E12</f>
        <v>0</v>
      </c>
      <c r="F46" s="418">
        <f t="shared" si="5"/>
        <v>0</v>
      </c>
      <c r="G46" s="294">
        <f t="shared" si="5"/>
        <v>0</v>
      </c>
      <c r="H46" s="295">
        <f t="shared" si="5"/>
        <v>0</v>
      </c>
      <c r="I46" s="295">
        <f t="shared" si="5"/>
        <v>0</v>
      </c>
      <c r="J46" s="359">
        <f t="shared" si="5"/>
        <v>0</v>
      </c>
      <c r="K46" s="296">
        <f t="shared" si="5"/>
        <v>0</v>
      </c>
      <c r="L46" s="17"/>
    </row>
    <row r="47" spans="1:12" ht="15.75">
      <c r="A47" s="17"/>
      <c r="C47" s="297" t="s">
        <v>250</v>
      </c>
      <c r="D47" s="261" t="s">
        <v>5</v>
      </c>
      <c r="E47" s="298">
        <f aca="true" t="shared" si="6" ref="E47:K47">SUM(E48:E55)</f>
        <v>0</v>
      </c>
      <c r="F47" s="419">
        <f t="shared" si="6"/>
        <v>0</v>
      </c>
      <c r="G47" s="298">
        <f t="shared" si="6"/>
        <v>0</v>
      </c>
      <c r="H47" s="299">
        <f t="shared" si="6"/>
        <v>0</v>
      </c>
      <c r="I47" s="299">
        <f t="shared" si="6"/>
        <v>0</v>
      </c>
      <c r="J47" s="360">
        <f t="shared" si="6"/>
        <v>0</v>
      </c>
      <c r="K47" s="300">
        <f t="shared" si="6"/>
        <v>0</v>
      </c>
      <c r="L47" s="17"/>
    </row>
    <row r="48" spans="1:12" ht="15.75">
      <c r="A48" s="17"/>
      <c r="C48" s="301" t="s">
        <v>157</v>
      </c>
      <c r="D48" s="262" t="s">
        <v>6</v>
      </c>
      <c r="E48" s="489"/>
      <c r="F48" s="490"/>
      <c r="G48" s="491"/>
      <c r="H48" s="324"/>
      <c r="I48" s="324"/>
      <c r="J48" s="492"/>
      <c r="K48" s="493"/>
      <c r="L48" s="17"/>
    </row>
    <row r="49" spans="1:12" ht="15.75">
      <c r="A49" s="17"/>
      <c r="C49" s="301" t="s">
        <v>158</v>
      </c>
      <c r="D49" s="262" t="s">
        <v>7</v>
      </c>
      <c r="E49" s="494"/>
      <c r="F49" s="495"/>
      <c r="G49" s="491"/>
      <c r="H49" s="324"/>
      <c r="I49" s="324"/>
      <c r="J49" s="492"/>
      <c r="K49" s="493"/>
      <c r="L49" s="17"/>
    </row>
    <row r="50" spans="1:12" ht="15.75">
      <c r="A50" s="17"/>
      <c r="C50" s="301" t="s">
        <v>221</v>
      </c>
      <c r="D50" s="262" t="s">
        <v>8</v>
      </c>
      <c r="E50" s="489"/>
      <c r="F50" s="490"/>
      <c r="G50" s="491"/>
      <c r="H50" s="324"/>
      <c r="I50" s="324"/>
      <c r="J50" s="492"/>
      <c r="K50" s="493"/>
      <c r="L50" s="17"/>
    </row>
    <row r="51" spans="1:12" ht="15.75">
      <c r="A51" s="17"/>
      <c r="C51" s="301" t="s">
        <v>159</v>
      </c>
      <c r="D51" s="262" t="s">
        <v>9</v>
      </c>
      <c r="E51" s="489"/>
      <c r="F51" s="490"/>
      <c r="G51" s="496"/>
      <c r="H51" s="497"/>
      <c r="I51" s="497"/>
      <c r="J51" s="498"/>
      <c r="K51" s="499"/>
      <c r="L51" s="17"/>
    </row>
    <row r="52" spans="1:12" ht="15.75">
      <c r="A52" s="17"/>
      <c r="C52" s="301" t="s">
        <v>160</v>
      </c>
      <c r="D52" s="262" t="s">
        <v>17</v>
      </c>
      <c r="E52" s="489"/>
      <c r="F52" s="490"/>
      <c r="G52" s="500"/>
      <c r="H52" s="501"/>
      <c r="I52" s="501"/>
      <c r="J52" s="502"/>
      <c r="K52" s="503"/>
      <c r="L52" s="17"/>
    </row>
    <row r="53" spans="1:12" ht="15.75">
      <c r="A53" s="17"/>
      <c r="C53" s="301" t="s">
        <v>161</v>
      </c>
      <c r="D53" s="262" t="s">
        <v>18</v>
      </c>
      <c r="E53" s="489"/>
      <c r="F53" s="490"/>
      <c r="G53" s="500"/>
      <c r="H53" s="501"/>
      <c r="I53" s="501"/>
      <c r="J53" s="502"/>
      <c r="K53" s="503"/>
      <c r="L53" s="17"/>
    </row>
    <row r="54" spans="1:12" ht="15.75">
      <c r="A54" s="17"/>
      <c r="C54" s="361" t="s">
        <v>235</v>
      </c>
      <c r="D54" s="362" t="s">
        <v>19</v>
      </c>
      <c r="E54" s="504"/>
      <c r="F54" s="505"/>
      <c r="G54" s="506"/>
      <c r="H54" s="507"/>
      <c r="I54" s="507"/>
      <c r="J54" s="508"/>
      <c r="K54" s="509"/>
      <c r="L54" s="17"/>
    </row>
    <row r="55" spans="1:12" ht="16.5" thickBot="1">
      <c r="A55" s="17"/>
      <c r="C55" s="302" t="s">
        <v>162</v>
      </c>
      <c r="D55" s="263" t="s">
        <v>20</v>
      </c>
      <c r="E55" s="510"/>
      <c r="F55" s="511"/>
      <c r="G55" s="512"/>
      <c r="H55" s="513"/>
      <c r="I55" s="513"/>
      <c r="J55" s="514"/>
      <c r="K55" s="515"/>
      <c r="L55" s="17"/>
    </row>
    <row r="56" spans="1:12" ht="15.75">
      <c r="A56" s="17"/>
      <c r="L56" s="17"/>
    </row>
    <row r="57" spans="1:12" ht="15.75">
      <c r="A57" s="13"/>
      <c r="B57" s="13"/>
      <c r="C57" s="675" t="s">
        <v>227</v>
      </c>
      <c r="D57" s="676"/>
      <c r="E57" s="676"/>
      <c r="F57" s="676"/>
      <c r="G57" s="676"/>
      <c r="H57" s="676"/>
      <c r="I57" s="676"/>
      <c r="J57" s="676"/>
      <c r="K57" s="676"/>
      <c r="L57" s="17"/>
    </row>
    <row r="58" spans="1:12" ht="41.25" customHeight="1">
      <c r="A58" s="17"/>
      <c r="B58" s="32"/>
      <c r="C58" s="677" t="s">
        <v>236</v>
      </c>
      <c r="D58" s="678"/>
      <c r="E58" s="678"/>
      <c r="F58" s="678"/>
      <c r="G58" s="678"/>
      <c r="H58" s="678"/>
      <c r="I58" s="678"/>
      <c r="J58" s="678"/>
      <c r="K58" s="678"/>
      <c r="L58" s="17"/>
    </row>
    <row r="59" spans="1:12" ht="15.75">
      <c r="A59" s="17"/>
      <c r="B59" s="32"/>
      <c r="C59" s="17" t="s">
        <v>213</v>
      </c>
      <c r="D59" s="17"/>
      <c r="E59" s="404">
        <f aca="true" t="shared" si="7" ref="E59:K59">E46-E47</f>
        <v>0</v>
      </c>
      <c r="F59" s="404">
        <f t="shared" si="7"/>
        <v>0</v>
      </c>
      <c r="G59" s="404">
        <f t="shared" si="7"/>
        <v>0</v>
      </c>
      <c r="H59" s="404">
        <f t="shared" si="7"/>
        <v>0</v>
      </c>
      <c r="I59" s="404">
        <f t="shared" si="7"/>
        <v>0</v>
      </c>
      <c r="J59" s="404">
        <f t="shared" si="7"/>
        <v>0</v>
      </c>
      <c r="K59" s="404">
        <f t="shared" si="7"/>
        <v>0</v>
      </c>
      <c r="L59" s="17"/>
    </row>
    <row r="60" spans="1:12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</sheetData>
  <sheetProtection/>
  <protectedRanges>
    <protectedRange sqref="G48:K55 G14:L17 G19:L22 G24:L32" name="Tabela 3A_1"/>
  </protectedRanges>
  <mergeCells count="28">
    <mergeCell ref="B1:L1"/>
    <mergeCell ref="B2:L2"/>
    <mergeCell ref="B5:B10"/>
    <mergeCell ref="C5:D10"/>
    <mergeCell ref="L5:L10"/>
    <mergeCell ref="G8:G10"/>
    <mergeCell ref="H8:H10"/>
    <mergeCell ref="K8:K10"/>
    <mergeCell ref="F8:F10"/>
    <mergeCell ref="E5:E7"/>
    <mergeCell ref="C58:K58"/>
    <mergeCell ref="C11:D11"/>
    <mergeCell ref="E8:E10"/>
    <mergeCell ref="J8:J10"/>
    <mergeCell ref="I8:I10"/>
    <mergeCell ref="K41:K44"/>
    <mergeCell ref="J41:J44"/>
    <mergeCell ref="E41:E44"/>
    <mergeCell ref="G41:G44"/>
    <mergeCell ref="H41:H44"/>
    <mergeCell ref="G5:K7"/>
    <mergeCell ref="F5:F7"/>
    <mergeCell ref="C45:D45"/>
    <mergeCell ref="B36:C36"/>
    <mergeCell ref="B38:L38"/>
    <mergeCell ref="C41:D44"/>
    <mergeCell ref="I41:I44"/>
    <mergeCell ref="F41:F44"/>
  </mergeCells>
  <conditionalFormatting sqref="E59:K59">
    <cfRule type="cellIs" priority="1" dxfId="0" operator="notEqual" stopIfTrue="1">
      <formula>0</formula>
    </cfRule>
  </conditionalFormatting>
  <printOptions/>
  <pageMargins left="0.39" right="0.5" top="0.57" bottom="1" header="0.38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43">
      <selection activeCell="B64" sqref="B64"/>
    </sheetView>
  </sheetViews>
  <sheetFormatPr defaultColWidth="9.140625" defaultRowHeight="12.75"/>
  <cols>
    <col min="1" max="1" width="3.7109375" style="0" customWidth="1"/>
    <col min="2" max="2" width="15.140625" style="0" customWidth="1"/>
    <col min="3" max="3" width="10.00390625" style="0" customWidth="1"/>
    <col min="4" max="4" width="13.7109375" style="0" customWidth="1"/>
    <col min="5" max="6" width="14.140625" style="0" customWidth="1"/>
    <col min="7" max="7" width="16.8515625" style="0" customWidth="1"/>
    <col min="8" max="8" width="4.7109375" style="0" customWidth="1"/>
  </cols>
  <sheetData>
    <row r="1" spans="1:9" ht="12.75">
      <c r="A1" s="312" t="s">
        <v>208</v>
      </c>
      <c r="B1" s="313"/>
      <c r="C1" s="313"/>
      <c r="D1" s="313"/>
      <c r="E1" s="314"/>
      <c r="F1" s="314"/>
      <c r="G1" s="29"/>
      <c r="H1" s="29"/>
      <c r="I1" s="29"/>
    </row>
    <row r="2" spans="1:9" ht="13.5" thickBot="1">
      <c r="A2" s="313"/>
      <c r="B2" s="313"/>
      <c r="C2" s="313"/>
      <c r="D2" s="313"/>
      <c r="E2" s="314"/>
      <c r="F2" s="314"/>
      <c r="G2" s="29"/>
      <c r="H2" s="29"/>
      <c r="I2" s="29"/>
    </row>
    <row r="3" spans="1:9" ht="12.75" customHeight="1">
      <c r="A3" s="660" t="s">
        <v>192</v>
      </c>
      <c r="B3" s="648" t="s">
        <v>193</v>
      </c>
      <c r="C3" s="650" t="s">
        <v>194</v>
      </c>
      <c r="D3" s="651" t="s">
        <v>207</v>
      </c>
      <c r="E3" s="648" t="s">
        <v>195</v>
      </c>
      <c r="F3" s="656" t="s">
        <v>252</v>
      </c>
      <c r="G3" s="658" t="s">
        <v>277</v>
      </c>
      <c r="H3" s="1"/>
      <c r="I3" s="1"/>
    </row>
    <row r="4" spans="1:9" ht="23.25" customHeight="1">
      <c r="A4" s="661"/>
      <c r="B4" s="649"/>
      <c r="C4" s="649"/>
      <c r="D4" s="652"/>
      <c r="E4" s="655"/>
      <c r="F4" s="657"/>
      <c r="G4" s="659"/>
      <c r="H4" s="1"/>
      <c r="I4" s="1"/>
    </row>
    <row r="5" spans="1:9" ht="12.75">
      <c r="A5" s="315">
        <v>1</v>
      </c>
      <c r="B5" s="316">
        <v>2</v>
      </c>
      <c r="C5" s="316">
        <v>3</v>
      </c>
      <c r="D5" s="317">
        <v>4</v>
      </c>
      <c r="E5" s="316">
        <v>5</v>
      </c>
      <c r="F5" s="316">
        <v>6</v>
      </c>
      <c r="G5" s="318">
        <v>7</v>
      </c>
      <c r="H5" s="1"/>
      <c r="I5" s="1"/>
    </row>
    <row r="6" spans="1:9" ht="14.25">
      <c r="A6" s="645" t="s">
        <v>196</v>
      </c>
      <c r="B6" s="646"/>
      <c r="C6" s="646"/>
      <c r="D6" s="646"/>
      <c r="E6" s="646"/>
      <c r="F6" s="646"/>
      <c r="G6" s="647"/>
      <c r="H6" s="1"/>
      <c r="I6" s="1"/>
    </row>
    <row r="7" spans="1:9" s="319" customFormat="1" ht="14.25">
      <c r="A7" s="653"/>
      <c r="B7" s="654"/>
      <c r="C7" s="654"/>
      <c r="D7" s="654"/>
      <c r="E7" s="654"/>
      <c r="F7" s="654"/>
      <c r="G7" s="331"/>
      <c r="H7" s="19"/>
      <c r="I7" s="19"/>
    </row>
    <row r="8" spans="1:9" ht="12.75">
      <c r="A8" s="321">
        <v>1</v>
      </c>
      <c r="B8" s="322"/>
      <c r="C8" s="323"/>
      <c r="D8" s="324"/>
      <c r="E8" s="320"/>
      <c r="F8" s="320"/>
      <c r="G8" s="325"/>
      <c r="H8" s="1"/>
      <c r="I8" s="1"/>
    </row>
    <row r="9" spans="1:9" ht="12.75">
      <c r="A9" s="321">
        <v>2</v>
      </c>
      <c r="B9" s="322"/>
      <c r="C9" s="323"/>
      <c r="D9" s="324"/>
      <c r="E9" s="320"/>
      <c r="F9" s="320"/>
      <c r="G9" s="325"/>
      <c r="H9" s="1"/>
      <c r="I9" s="1"/>
    </row>
    <row r="10" spans="1:9" ht="13.5" thickBot="1">
      <c r="A10" s="326" t="s">
        <v>197</v>
      </c>
      <c r="B10" s="6"/>
      <c r="C10" s="6"/>
      <c r="D10" s="6"/>
      <c r="E10" s="6"/>
      <c r="F10" s="6"/>
      <c r="G10" s="7"/>
      <c r="H10" s="1"/>
      <c r="I10" s="1"/>
    </row>
    <row r="11" spans="1:9" ht="14.25">
      <c r="A11" s="645" t="s">
        <v>198</v>
      </c>
      <c r="B11" s="646"/>
      <c r="C11" s="646"/>
      <c r="D11" s="646"/>
      <c r="E11" s="646"/>
      <c r="F11" s="646"/>
      <c r="G11" s="647"/>
      <c r="H11" s="1"/>
      <c r="I11" s="1"/>
    </row>
    <row r="12" spans="1:9" s="319" customFormat="1" ht="14.25">
      <c r="A12" s="653"/>
      <c r="B12" s="654"/>
      <c r="C12" s="654"/>
      <c r="D12" s="654"/>
      <c r="E12" s="654"/>
      <c r="F12" s="654"/>
      <c r="G12" s="331"/>
      <c r="H12" s="19"/>
      <c r="I12" s="19"/>
    </row>
    <row r="13" spans="1:9" ht="12.75">
      <c r="A13" s="321">
        <v>1</v>
      </c>
      <c r="B13" s="322"/>
      <c r="C13" s="323"/>
      <c r="D13" s="324"/>
      <c r="E13" s="320"/>
      <c r="F13" s="320"/>
      <c r="G13" s="325"/>
      <c r="H13" s="1"/>
      <c r="I13" s="1"/>
    </row>
    <row r="14" spans="1:9" ht="12.75">
      <c r="A14" s="321">
        <v>2</v>
      </c>
      <c r="B14" s="322"/>
      <c r="C14" s="323"/>
      <c r="D14" s="324"/>
      <c r="E14" s="320"/>
      <c r="F14" s="320"/>
      <c r="G14" s="325"/>
      <c r="H14" s="1"/>
      <c r="I14" s="1"/>
    </row>
    <row r="15" spans="1:9" ht="13.5" thickBot="1">
      <c r="A15" s="326" t="s">
        <v>197</v>
      </c>
      <c r="B15" s="6"/>
      <c r="C15" s="6"/>
      <c r="D15" s="6"/>
      <c r="E15" s="6"/>
      <c r="F15" s="6"/>
      <c r="G15" s="7"/>
      <c r="H15" s="1"/>
      <c r="I15" s="1"/>
    </row>
    <row r="16" spans="1:9" ht="14.25">
      <c r="A16" s="645" t="s">
        <v>199</v>
      </c>
      <c r="B16" s="646"/>
      <c r="C16" s="646"/>
      <c r="D16" s="646"/>
      <c r="E16" s="646"/>
      <c r="F16" s="646"/>
      <c r="G16" s="647"/>
      <c r="H16" s="1"/>
      <c r="I16" s="1"/>
    </row>
    <row r="17" spans="1:9" s="319" customFormat="1" ht="14.25">
      <c r="A17" s="653"/>
      <c r="B17" s="654"/>
      <c r="C17" s="654"/>
      <c r="D17" s="654"/>
      <c r="E17" s="654"/>
      <c r="F17" s="654"/>
      <c r="G17" s="331"/>
      <c r="H17" s="19"/>
      <c r="I17" s="19"/>
    </row>
    <row r="18" spans="1:9" ht="12.75">
      <c r="A18" s="636" t="s">
        <v>200</v>
      </c>
      <c r="B18" s="637"/>
      <c r="C18" s="637"/>
      <c r="D18" s="637"/>
      <c r="E18" s="637"/>
      <c r="F18" s="637"/>
      <c r="G18" s="638"/>
      <c r="H18" s="1"/>
      <c r="I18" s="1"/>
    </row>
    <row r="19" spans="1:9" s="319" customFormat="1" ht="12.75">
      <c r="A19" s="643"/>
      <c r="B19" s="644"/>
      <c r="C19" s="644"/>
      <c r="D19" s="644"/>
      <c r="E19" s="644"/>
      <c r="F19" s="644"/>
      <c r="G19" s="332"/>
      <c r="H19" s="19"/>
      <c r="I19" s="19"/>
    </row>
    <row r="20" spans="1:9" ht="12.75">
      <c r="A20" s="321">
        <v>1</v>
      </c>
      <c r="B20" s="322"/>
      <c r="C20" s="337"/>
      <c r="D20" s="338"/>
      <c r="E20" s="320"/>
      <c r="F20" s="320"/>
      <c r="G20" s="325"/>
      <c r="H20" s="1"/>
      <c r="I20" s="1"/>
    </row>
    <row r="21" spans="1:9" ht="12.75">
      <c r="A21" s="321">
        <v>2</v>
      </c>
      <c r="B21" s="322"/>
      <c r="C21" s="323"/>
      <c r="D21" s="324"/>
      <c r="E21" s="320"/>
      <c r="F21" s="320"/>
      <c r="G21" s="325"/>
      <c r="H21" s="1"/>
      <c r="I21" s="1"/>
    </row>
    <row r="22" spans="1:9" ht="13.5" thickBot="1">
      <c r="A22" s="326" t="s">
        <v>197</v>
      </c>
      <c r="B22" s="6"/>
      <c r="C22" s="6"/>
      <c r="D22" s="6"/>
      <c r="E22" s="6"/>
      <c r="F22" s="6"/>
      <c r="G22" s="7"/>
      <c r="H22" s="1"/>
      <c r="I22" s="1"/>
    </row>
    <row r="23" spans="1:9" ht="12.75">
      <c r="A23" s="636" t="s">
        <v>201</v>
      </c>
      <c r="B23" s="637"/>
      <c r="C23" s="637"/>
      <c r="D23" s="637"/>
      <c r="E23" s="637"/>
      <c r="F23" s="637"/>
      <c r="G23" s="638"/>
      <c r="H23" s="1"/>
      <c r="I23" s="1"/>
    </row>
    <row r="24" spans="1:9" s="319" customFormat="1" ht="12.75">
      <c r="A24" s="643"/>
      <c r="B24" s="644"/>
      <c r="C24" s="644"/>
      <c r="D24" s="644"/>
      <c r="E24" s="644"/>
      <c r="F24" s="644"/>
      <c r="G24" s="332"/>
      <c r="H24" s="19"/>
      <c r="I24" s="19"/>
    </row>
    <row r="25" spans="1:9" ht="12.75">
      <c r="A25" s="327" t="s">
        <v>111</v>
      </c>
      <c r="B25" s="328"/>
      <c r="C25" s="328"/>
      <c r="D25" s="328"/>
      <c r="E25" s="329"/>
      <c r="F25" s="329"/>
      <c r="G25" s="330"/>
      <c r="H25" s="1"/>
      <c r="I25" s="1"/>
    </row>
    <row r="26" spans="1:9" ht="12.75">
      <c r="A26" s="321">
        <v>2</v>
      </c>
      <c r="B26" s="322"/>
      <c r="C26" s="323"/>
      <c r="D26" s="324"/>
      <c r="E26" s="320"/>
      <c r="F26" s="320"/>
      <c r="G26" s="325"/>
      <c r="H26" s="1"/>
      <c r="I26" s="1"/>
    </row>
    <row r="27" spans="1:9" ht="13.5" thickBot="1">
      <c r="A27" s="326" t="s">
        <v>197</v>
      </c>
      <c r="B27" s="6"/>
      <c r="C27" s="6"/>
      <c r="D27" s="6"/>
      <c r="E27" s="6"/>
      <c r="F27" s="6"/>
      <c r="G27" s="7"/>
      <c r="H27" s="1"/>
      <c r="I27" s="1"/>
    </row>
    <row r="28" spans="1:9" ht="12.75">
      <c r="A28" s="636" t="s">
        <v>202</v>
      </c>
      <c r="B28" s="637"/>
      <c r="C28" s="637"/>
      <c r="D28" s="637"/>
      <c r="E28" s="637"/>
      <c r="F28" s="637"/>
      <c r="G28" s="638"/>
      <c r="H28" s="1"/>
      <c r="I28" s="1"/>
    </row>
    <row r="29" spans="1:9" s="319" customFormat="1" ht="12.75">
      <c r="A29" s="643"/>
      <c r="B29" s="644"/>
      <c r="C29" s="644"/>
      <c r="D29" s="644"/>
      <c r="E29" s="644"/>
      <c r="F29" s="644"/>
      <c r="G29" s="332"/>
      <c r="H29" s="19"/>
      <c r="I29" s="19"/>
    </row>
    <row r="30" spans="1:9" ht="12.75">
      <c r="A30" s="327" t="s">
        <v>111</v>
      </c>
      <c r="B30" s="328"/>
      <c r="C30" s="328"/>
      <c r="D30" s="328"/>
      <c r="E30" s="329"/>
      <c r="F30" s="329"/>
      <c r="G30" s="330"/>
      <c r="H30" s="1"/>
      <c r="I30" s="1"/>
    </row>
    <row r="31" spans="1:9" ht="12.75">
      <c r="A31" s="321">
        <v>2</v>
      </c>
      <c r="B31" s="322"/>
      <c r="C31" s="323"/>
      <c r="D31" s="324"/>
      <c r="E31" s="320"/>
      <c r="F31" s="320"/>
      <c r="G31" s="325"/>
      <c r="H31" s="1"/>
      <c r="I31" s="1"/>
    </row>
    <row r="32" spans="1:7" ht="13.5" thickBot="1">
      <c r="A32" s="326" t="s">
        <v>197</v>
      </c>
      <c r="B32" s="6"/>
      <c r="C32" s="6"/>
      <c r="D32" s="6"/>
      <c r="E32" s="6"/>
      <c r="F32" s="6"/>
      <c r="G32" s="7"/>
    </row>
    <row r="33" spans="1:9" ht="12.75">
      <c r="A33" s="633" t="s">
        <v>203</v>
      </c>
      <c r="B33" s="634"/>
      <c r="C33" s="634"/>
      <c r="D33" s="634"/>
      <c r="E33" s="634"/>
      <c r="F33" s="634"/>
      <c r="G33" s="635"/>
      <c r="H33" s="1"/>
      <c r="I33" s="1"/>
    </row>
    <row r="34" spans="1:9" s="319" customFormat="1" ht="12.75">
      <c r="A34" s="643"/>
      <c r="B34" s="644"/>
      <c r="C34" s="644"/>
      <c r="D34" s="644"/>
      <c r="E34" s="644"/>
      <c r="F34" s="644"/>
      <c r="G34" s="332"/>
      <c r="H34" s="19"/>
      <c r="I34" s="19"/>
    </row>
    <row r="35" spans="1:9" ht="12.75">
      <c r="A35" s="327" t="s">
        <v>111</v>
      </c>
      <c r="B35" s="328"/>
      <c r="C35" s="328"/>
      <c r="D35" s="328"/>
      <c r="E35" s="329"/>
      <c r="F35" s="329"/>
      <c r="G35" s="330"/>
      <c r="H35" s="1"/>
      <c r="I35" s="1"/>
    </row>
    <row r="36" spans="1:9" ht="12.75">
      <c r="A36" s="321">
        <v>2</v>
      </c>
      <c r="B36" s="322"/>
      <c r="C36" s="323"/>
      <c r="D36" s="324"/>
      <c r="E36" s="320"/>
      <c r="F36" s="320"/>
      <c r="G36" s="325"/>
      <c r="H36" s="1"/>
      <c r="I36" s="1"/>
    </row>
    <row r="37" spans="1:7" ht="13.5" thickBot="1">
      <c r="A37" s="326" t="s">
        <v>197</v>
      </c>
      <c r="B37" s="6"/>
      <c r="C37" s="6"/>
      <c r="D37" s="6"/>
      <c r="E37" s="6"/>
      <c r="F37" s="6"/>
      <c r="G37" s="7"/>
    </row>
    <row r="38" spans="1:9" ht="12.75">
      <c r="A38" s="636" t="s">
        <v>204</v>
      </c>
      <c r="B38" s="637"/>
      <c r="C38" s="637"/>
      <c r="D38" s="637"/>
      <c r="E38" s="637"/>
      <c r="F38" s="637"/>
      <c r="G38" s="638"/>
      <c r="H38" s="1"/>
      <c r="I38" s="1"/>
    </row>
    <row r="39" spans="1:9" s="319" customFormat="1" ht="12.75">
      <c r="A39" s="643"/>
      <c r="B39" s="644"/>
      <c r="C39" s="644"/>
      <c r="D39" s="644"/>
      <c r="E39" s="644"/>
      <c r="F39" s="644"/>
      <c r="G39" s="332"/>
      <c r="H39" s="19"/>
      <c r="I39" s="19"/>
    </row>
    <row r="40" spans="1:9" ht="12.75">
      <c r="A40" s="327" t="s">
        <v>111</v>
      </c>
      <c r="B40" s="328"/>
      <c r="C40" s="328"/>
      <c r="D40" s="328"/>
      <c r="E40" s="329"/>
      <c r="F40" s="329"/>
      <c r="G40" s="330"/>
      <c r="H40" s="1"/>
      <c r="I40" s="1"/>
    </row>
    <row r="41" spans="1:9" ht="12.75">
      <c r="A41" s="321">
        <v>2</v>
      </c>
      <c r="B41" s="322"/>
      <c r="C41" s="323"/>
      <c r="D41" s="324"/>
      <c r="E41" s="320"/>
      <c r="F41" s="320"/>
      <c r="G41" s="325"/>
      <c r="H41" s="1"/>
      <c r="I41" s="1"/>
    </row>
    <row r="42" spans="1:7" ht="13.5" thickBot="1">
      <c r="A42" s="326" t="s">
        <v>197</v>
      </c>
      <c r="B42" s="6"/>
      <c r="C42" s="6"/>
      <c r="D42" s="6"/>
      <c r="E42" s="6"/>
      <c r="F42" s="6"/>
      <c r="G42" s="7"/>
    </row>
    <row r="43" spans="1:9" ht="12.75">
      <c r="A43" s="636" t="s">
        <v>205</v>
      </c>
      <c r="B43" s="637"/>
      <c r="C43" s="637"/>
      <c r="D43" s="637"/>
      <c r="E43" s="637"/>
      <c r="F43" s="637"/>
      <c r="G43" s="638"/>
      <c r="H43" s="1"/>
      <c r="I43" s="1"/>
    </row>
    <row r="44" spans="1:9" s="319" customFormat="1" ht="12.75">
      <c r="A44" s="643"/>
      <c r="B44" s="644"/>
      <c r="C44" s="644"/>
      <c r="D44" s="644"/>
      <c r="E44" s="644"/>
      <c r="F44" s="644"/>
      <c r="G44" s="332"/>
      <c r="H44" s="19"/>
      <c r="I44" s="19"/>
    </row>
    <row r="45" spans="1:9" ht="12.75">
      <c r="A45" s="327" t="s">
        <v>111</v>
      </c>
      <c r="B45" s="328"/>
      <c r="C45" s="328"/>
      <c r="D45" s="328"/>
      <c r="E45" s="329"/>
      <c r="F45" s="329"/>
      <c r="G45" s="330"/>
      <c r="H45" s="1"/>
      <c r="I45" s="1"/>
    </row>
    <row r="46" spans="1:9" ht="12.75">
      <c r="A46" s="321">
        <v>2</v>
      </c>
      <c r="B46" s="322"/>
      <c r="C46" s="323"/>
      <c r="D46" s="324"/>
      <c r="E46" s="320"/>
      <c r="F46" s="320"/>
      <c r="G46" s="325"/>
      <c r="H46" s="1"/>
      <c r="I46" s="1"/>
    </row>
    <row r="47" spans="1:7" ht="13.5" thickBot="1">
      <c r="A47" s="326" t="s">
        <v>197</v>
      </c>
      <c r="B47" s="6"/>
      <c r="C47" s="6"/>
      <c r="D47" s="6"/>
      <c r="E47" s="6"/>
      <c r="F47" s="6"/>
      <c r="G47" s="7"/>
    </row>
    <row r="48" spans="1:9" ht="12.75">
      <c r="A48" s="636" t="s">
        <v>206</v>
      </c>
      <c r="B48" s="637"/>
      <c r="C48" s="637"/>
      <c r="D48" s="637"/>
      <c r="E48" s="637"/>
      <c r="F48" s="637"/>
      <c r="G48" s="638"/>
      <c r="H48" s="1"/>
      <c r="I48" s="1"/>
    </row>
    <row r="49" spans="1:9" s="319" customFormat="1" ht="12.75">
      <c r="A49" s="643"/>
      <c r="B49" s="644"/>
      <c r="C49" s="644"/>
      <c r="D49" s="644"/>
      <c r="E49" s="644"/>
      <c r="F49" s="644"/>
      <c r="G49" s="332"/>
      <c r="H49" s="19"/>
      <c r="I49" s="19"/>
    </row>
    <row r="50" spans="1:9" ht="12.75">
      <c r="A50" s="327" t="s">
        <v>111</v>
      </c>
      <c r="B50" s="328"/>
      <c r="C50" s="328"/>
      <c r="D50" s="328"/>
      <c r="E50" s="329"/>
      <c r="F50" s="329"/>
      <c r="G50" s="330"/>
      <c r="H50" s="1"/>
      <c r="I50" s="1"/>
    </row>
    <row r="51" spans="1:9" ht="12.75">
      <c r="A51" s="321">
        <v>2</v>
      </c>
      <c r="B51" s="322"/>
      <c r="C51" s="323"/>
      <c r="D51" s="324"/>
      <c r="E51" s="320"/>
      <c r="F51" s="320"/>
      <c r="G51" s="325"/>
      <c r="H51" s="1"/>
      <c r="I51" s="1"/>
    </row>
    <row r="52" spans="1:7" ht="13.5" thickBot="1">
      <c r="A52" s="326" t="s">
        <v>197</v>
      </c>
      <c r="B52" s="6"/>
      <c r="C52" s="6"/>
      <c r="D52" s="6"/>
      <c r="E52" s="6"/>
      <c r="F52" s="6"/>
      <c r="G52" s="7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7.25" customHeight="1">
      <c r="A54" s="641"/>
      <c r="B54" s="642"/>
      <c r="C54" s="642"/>
      <c r="D54" s="642"/>
      <c r="E54" s="642"/>
      <c r="F54" s="642"/>
      <c r="G54" s="642"/>
      <c r="H54" s="1"/>
      <c r="I54" s="1"/>
    </row>
    <row r="55" spans="1:9" ht="94.5" customHeight="1">
      <c r="A55" s="640" t="s">
        <v>279</v>
      </c>
      <c r="B55" s="640"/>
      <c r="C55" s="640"/>
      <c r="D55" s="640"/>
      <c r="E55" s="640"/>
      <c r="F55" s="640"/>
      <c r="G55" s="640"/>
      <c r="H55" s="1"/>
      <c r="I55" s="1"/>
    </row>
    <row r="56" spans="1:7" ht="35.25" customHeight="1">
      <c r="A56" s="639" t="s">
        <v>280</v>
      </c>
      <c r="B56" s="639"/>
      <c r="C56" s="639"/>
      <c r="D56" s="639"/>
      <c r="E56" s="639"/>
      <c r="F56" s="639"/>
      <c r="G56" s="639"/>
    </row>
  </sheetData>
  <sheetProtection/>
  <mergeCells count="30">
    <mergeCell ref="D3:D4"/>
    <mergeCell ref="A12:F12"/>
    <mergeCell ref="A16:G16"/>
    <mergeCell ref="A17:F17"/>
    <mergeCell ref="A7:F7"/>
    <mergeCell ref="E3:E4"/>
    <mergeCell ref="F3:F4"/>
    <mergeCell ref="G3:G4"/>
    <mergeCell ref="A3:A4"/>
    <mergeCell ref="A11:G11"/>
    <mergeCell ref="A6:G6"/>
    <mergeCell ref="B3:B4"/>
    <mergeCell ref="C3:C4"/>
    <mergeCell ref="A34:F34"/>
    <mergeCell ref="A38:G38"/>
    <mergeCell ref="A24:F24"/>
    <mergeCell ref="A28:G28"/>
    <mergeCell ref="A29:F29"/>
    <mergeCell ref="A18:G18"/>
    <mergeCell ref="A19:F19"/>
    <mergeCell ref="A33:G33"/>
    <mergeCell ref="A23:G23"/>
    <mergeCell ref="A56:G56"/>
    <mergeCell ref="A55:G55"/>
    <mergeCell ref="A54:G54"/>
    <mergeCell ref="A48:G48"/>
    <mergeCell ref="A49:F49"/>
    <mergeCell ref="A39:F39"/>
    <mergeCell ref="A43:G43"/>
    <mergeCell ref="A44:F44"/>
  </mergeCells>
  <printOptions/>
  <pageMargins left="0.65" right="0.75" top="0.62" bottom="0.54" header="0.41" footer="0.3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5"/>
  <sheetViews>
    <sheetView tabSelected="1" zoomScale="85" zoomScaleNormal="85" zoomScalePageLayoutView="0" workbookViewId="0" topLeftCell="A1">
      <selection activeCell="J24" sqref="J24"/>
    </sheetView>
  </sheetViews>
  <sheetFormatPr defaultColWidth="9.140625" defaultRowHeight="12.75"/>
  <cols>
    <col min="1" max="1" width="5.00390625" style="303" customWidth="1"/>
    <col min="2" max="2" width="5.140625" style="303" customWidth="1"/>
    <col min="3" max="3" width="61.8515625" style="308" customWidth="1"/>
    <col min="4" max="4" width="8.140625" style="308" customWidth="1"/>
    <col min="5" max="6" width="13.28125" style="308" customWidth="1"/>
    <col min="7" max="8" width="11.28125" style="303" customWidth="1"/>
    <col min="9" max="9" width="11.421875" style="303" customWidth="1"/>
    <col min="10" max="11" width="12.7109375" style="303" customWidth="1"/>
    <col min="12" max="12" width="12.57421875" style="303" customWidth="1"/>
    <col min="13" max="13" width="7.8515625" style="303" customWidth="1"/>
    <col min="14" max="14" width="9.8515625" style="303" bestFit="1" customWidth="1"/>
    <col min="15" max="15" width="9.8515625" style="303" customWidth="1"/>
    <col min="16" max="16" width="9.421875" style="303" bestFit="1" customWidth="1"/>
    <col min="17" max="17" width="8.00390625" style="303" bestFit="1" customWidth="1"/>
    <col min="18" max="16384" width="9.140625" style="303" customWidth="1"/>
  </cols>
  <sheetData>
    <row r="1" spans="2:6" s="310" customFormat="1" ht="12.75">
      <c r="B1" s="333"/>
      <c r="C1" s="334" t="s">
        <v>209</v>
      </c>
      <c r="D1" s="334"/>
      <c r="E1" s="334"/>
      <c r="F1" s="334"/>
    </row>
    <row r="2" s="304" customFormat="1" ht="15" thickBot="1"/>
    <row r="3" spans="2:11" ht="38.25">
      <c r="B3" s="664" t="s">
        <v>51</v>
      </c>
      <c r="C3" s="671"/>
      <c r="D3" s="672"/>
      <c r="E3" s="373" t="s">
        <v>211</v>
      </c>
      <c r="F3" s="516" t="s">
        <v>254</v>
      </c>
      <c r="G3" s="668" t="s">
        <v>178</v>
      </c>
      <c r="H3" s="669"/>
      <c r="I3" s="669"/>
      <c r="J3" s="669"/>
      <c r="K3" s="670"/>
    </row>
    <row r="4" spans="2:17" ht="15" thickBot="1">
      <c r="B4" s="665"/>
      <c r="C4" s="673"/>
      <c r="D4" s="674"/>
      <c r="E4" s="421">
        <v>2018</v>
      </c>
      <c r="F4" s="517">
        <v>2019</v>
      </c>
      <c r="G4" s="526">
        <v>2020</v>
      </c>
      <c r="H4" s="371">
        <v>2021</v>
      </c>
      <c r="I4" s="371">
        <v>2022</v>
      </c>
      <c r="J4" s="371">
        <v>2023</v>
      </c>
      <c r="K4" s="372">
        <v>2024</v>
      </c>
      <c r="N4" s="399"/>
      <c r="O4" s="399"/>
      <c r="P4" s="400"/>
      <c r="Q4" s="303">
        <f>IF((3A_Nakłady!E48-E8)&gt;0,"UWAGA","")</f>
      </c>
    </row>
    <row r="5" spans="2:15" ht="14.25">
      <c r="B5" s="666">
        <v>1</v>
      </c>
      <c r="C5" s="368" t="s">
        <v>215</v>
      </c>
      <c r="D5" s="374" t="s">
        <v>214</v>
      </c>
      <c r="E5" s="422"/>
      <c r="F5" s="518"/>
      <c r="G5" s="527"/>
      <c r="H5" s="369"/>
      <c r="I5" s="369"/>
      <c r="J5" s="369"/>
      <c r="K5" s="370"/>
      <c r="N5" s="402" t="s">
        <v>237</v>
      </c>
      <c r="O5" s="307"/>
    </row>
    <row r="6" spans="2:21" ht="14.25">
      <c r="B6" s="667"/>
      <c r="C6" s="311" t="s">
        <v>226</v>
      </c>
      <c r="D6" s="375" t="s">
        <v>214</v>
      </c>
      <c r="E6" s="423">
        <f>2A_Wartość_maj!E33</f>
        <v>0</v>
      </c>
      <c r="F6" s="519">
        <f aca="true" t="shared" si="0" ref="F6:K6">E6+F9</f>
        <v>0</v>
      </c>
      <c r="G6" s="528">
        <f t="shared" si="0"/>
        <v>0</v>
      </c>
      <c r="H6" s="413">
        <f t="shared" si="0"/>
        <v>0</v>
      </c>
      <c r="I6" s="411">
        <f t="shared" si="0"/>
        <v>0</v>
      </c>
      <c r="J6" s="411">
        <f t="shared" si="0"/>
        <v>0</v>
      </c>
      <c r="K6" s="412">
        <f t="shared" si="0"/>
        <v>0</v>
      </c>
      <c r="L6" s="305"/>
      <c r="M6" s="305"/>
      <c r="N6" s="401">
        <f>E6-2A_Wartość_maj!E33</f>
        <v>0</v>
      </c>
      <c r="O6" s="401">
        <f aca="true" t="shared" si="1" ref="O6:T6">(F6-F9)-E6</f>
        <v>0</v>
      </c>
      <c r="P6" s="401">
        <f t="shared" si="1"/>
        <v>0</v>
      </c>
      <c r="Q6" s="401">
        <f t="shared" si="1"/>
        <v>0</v>
      </c>
      <c r="R6" s="401">
        <f t="shared" si="1"/>
        <v>0</v>
      </c>
      <c r="S6" s="401">
        <f t="shared" si="1"/>
        <v>0</v>
      </c>
      <c r="T6" s="401">
        <f t="shared" si="1"/>
        <v>0</v>
      </c>
      <c r="U6" s="306"/>
    </row>
    <row r="7" spans="2:20" ht="14.25">
      <c r="B7" s="667"/>
      <c r="C7" s="311" t="s">
        <v>179</v>
      </c>
      <c r="D7" s="375" t="s">
        <v>214</v>
      </c>
      <c r="E7" s="423">
        <f>2A_Wartość_maj!F33</f>
        <v>0</v>
      </c>
      <c r="F7" s="519">
        <f aca="true" t="shared" si="2" ref="F7:K7">E7+F9-F8</f>
        <v>0</v>
      </c>
      <c r="G7" s="528">
        <f t="shared" si="2"/>
        <v>0</v>
      </c>
      <c r="H7" s="413">
        <f t="shared" si="2"/>
        <v>0</v>
      </c>
      <c r="I7" s="411">
        <f t="shared" si="2"/>
        <v>0</v>
      </c>
      <c r="J7" s="411">
        <f t="shared" si="2"/>
        <v>0</v>
      </c>
      <c r="K7" s="412">
        <f t="shared" si="2"/>
        <v>0</v>
      </c>
      <c r="L7" s="305"/>
      <c r="M7" s="305"/>
      <c r="N7" s="401">
        <f>E7-2A_Wartość_maj!F33</f>
        <v>0</v>
      </c>
      <c r="O7" s="401">
        <f aca="true" t="shared" si="3" ref="O7:T7">(F7+F8-F9)-E7</f>
        <v>0</v>
      </c>
      <c r="P7" s="401">
        <f t="shared" si="3"/>
        <v>0</v>
      </c>
      <c r="Q7" s="401">
        <f t="shared" si="3"/>
        <v>0</v>
      </c>
      <c r="R7" s="401">
        <f t="shared" si="3"/>
        <v>0</v>
      </c>
      <c r="S7" s="401">
        <f t="shared" si="3"/>
        <v>0</v>
      </c>
      <c r="T7" s="401">
        <f t="shared" si="3"/>
        <v>0</v>
      </c>
    </row>
    <row r="8" spans="2:20" ht="30" customHeight="1">
      <c r="B8" s="363">
        <v>2</v>
      </c>
      <c r="C8" s="311" t="s">
        <v>253</v>
      </c>
      <c r="D8" s="375" t="s">
        <v>214</v>
      </c>
      <c r="E8" s="424"/>
      <c r="F8" s="520"/>
      <c r="G8" s="529"/>
      <c r="H8" s="408"/>
      <c r="I8" s="341"/>
      <c r="J8" s="341"/>
      <c r="K8" s="365"/>
      <c r="L8" s="305"/>
      <c r="M8" s="407">
        <f>IF((OR(AND(E7=0,E8=0,E9&gt;0),AND(E7=0,E8&gt;0,E9&gt;0),AND(E7&gt;0,E8=0,E9=0),AND(E7&gt;0,E8=0,E9&gt;0))),"UWAGA","")</f>
      </c>
      <c r="N8" s="405">
        <f>IF((3A_Nakłady!E48-E8)&gt;0,"UWAGA","")</f>
      </c>
      <c r="O8" s="405">
        <f>IF((3A_Nakłady!F48-F8)&gt;0,"Uwaga 1",(IF((AND(F9&gt;0,(F8-E8)&lt;=0)),"Uwaga 2","")))</f>
      </c>
      <c r="P8" s="405">
        <f>IF((3A_Nakłady!G48-G8)&gt;0,"Uwaga 1",(IF((AND(G9&gt;0,(G8-F8)&lt;=0)),"Uwaga 2","")))</f>
      </c>
      <c r="Q8" s="405">
        <f>IF((3A_Nakłady!H48-H8)&gt;0,"Uwaga 1",(IF((AND(H9&gt;0,(H8-G8)&lt;=0)),"Uwaga 2","")))</f>
      </c>
      <c r="R8" s="405">
        <f>IF((3A_Nakłady!I48-I8)&gt;0,"Uwaga 1",(IF((AND(I9&gt;0,(I8-H8)&lt;=0)),"Uwaga 2","")))</f>
      </c>
      <c r="S8" s="405">
        <f>IF((3A_Nakłady!J48-J8)&gt;0,"Uwaga 1",(IF((AND(J9&gt;0,(J8-I8)&lt;=0)),"Uwaga 2","")))</f>
      </c>
      <c r="T8" s="405">
        <f>IF((3A_Nakłady!K48-K8)&gt;0,"Uwaga 1",(IF((AND(K9&gt;0,(K8-J8)&lt;=0)),"Uwaga 2","")))</f>
      </c>
    </row>
    <row r="9" spans="2:20" ht="14.25">
      <c r="B9" s="363">
        <v>3</v>
      </c>
      <c r="C9" s="311" t="s">
        <v>216</v>
      </c>
      <c r="D9" s="375" t="s">
        <v>214</v>
      </c>
      <c r="E9" s="425">
        <f aca="true" t="shared" si="4" ref="E9:K9">SUM(E10:E12)</f>
        <v>0</v>
      </c>
      <c r="F9" s="521">
        <f>SUM(F10:F12)</f>
        <v>0</v>
      </c>
      <c r="G9" s="530">
        <f t="shared" si="4"/>
        <v>0</v>
      </c>
      <c r="H9" s="409">
        <f t="shared" si="4"/>
        <v>0</v>
      </c>
      <c r="I9" s="409">
        <f t="shared" si="4"/>
        <v>0</v>
      </c>
      <c r="J9" s="409">
        <f t="shared" si="4"/>
        <v>0</v>
      </c>
      <c r="K9" s="410">
        <f t="shared" si="4"/>
        <v>0</v>
      </c>
      <c r="L9" s="305"/>
      <c r="M9" s="305"/>
      <c r="N9" s="401">
        <f>E9-3A_Nakłady!E12</f>
        <v>0</v>
      </c>
      <c r="O9" s="401">
        <f>F9-3A_Nakłady!F12</f>
        <v>0</v>
      </c>
      <c r="P9" s="401">
        <f>G9-3A_Nakłady!G12</f>
        <v>0</v>
      </c>
      <c r="Q9" s="401">
        <f>H9-3A_Nakłady!H12</f>
        <v>0</v>
      </c>
      <c r="R9" s="401">
        <f>I9-3A_Nakłady!I12</f>
        <v>0</v>
      </c>
      <c r="S9" s="401">
        <f>J9-3A_Nakłady!J12</f>
        <v>0</v>
      </c>
      <c r="T9" s="401">
        <f>K9-3A_Nakłady!K12</f>
        <v>0</v>
      </c>
    </row>
    <row r="10" spans="2:20" ht="14.25">
      <c r="B10" s="366"/>
      <c r="C10" s="311" t="s">
        <v>231</v>
      </c>
      <c r="D10" s="375" t="s">
        <v>214</v>
      </c>
      <c r="E10" s="425">
        <f>3A_Nakłady!E13</f>
        <v>0</v>
      </c>
      <c r="F10" s="521">
        <f>3A_Nakłady!F13</f>
        <v>0</v>
      </c>
      <c r="G10" s="531">
        <f>3A_Nakłady!G13</f>
        <v>0</v>
      </c>
      <c r="H10" s="411">
        <f>3A_Nakłady!H13</f>
        <v>0</v>
      </c>
      <c r="I10" s="411">
        <f>3A_Nakłady!I13</f>
        <v>0</v>
      </c>
      <c r="J10" s="411">
        <f>3A_Nakłady!J13</f>
        <v>0</v>
      </c>
      <c r="K10" s="412">
        <f>3A_Nakłady!K13</f>
        <v>0</v>
      </c>
      <c r="L10" s="305"/>
      <c r="M10" s="305"/>
      <c r="N10" s="401">
        <f>E10-3A_Nakłady!E13</f>
        <v>0</v>
      </c>
      <c r="O10" s="401">
        <f>F10-3A_Nakłady!F13</f>
        <v>0</v>
      </c>
      <c r="P10" s="401">
        <f>G10-3A_Nakłady!G13</f>
        <v>0</v>
      </c>
      <c r="Q10" s="401">
        <f>H10-3A_Nakłady!H13</f>
        <v>0</v>
      </c>
      <c r="R10" s="401">
        <f>I10-3A_Nakłady!I13</f>
        <v>0</v>
      </c>
      <c r="S10" s="401">
        <f>J10-3A_Nakłady!J13</f>
        <v>0</v>
      </c>
      <c r="T10" s="401">
        <f>K10-3A_Nakłady!K13</f>
        <v>0</v>
      </c>
    </row>
    <row r="11" spans="2:20" ht="14.25">
      <c r="B11" s="366"/>
      <c r="C11" s="311" t="s">
        <v>232</v>
      </c>
      <c r="D11" s="375" t="s">
        <v>214</v>
      </c>
      <c r="E11" s="423">
        <f>3A_Nakłady!E18</f>
        <v>0</v>
      </c>
      <c r="F11" s="519">
        <f>3A_Nakłady!F18</f>
        <v>0</v>
      </c>
      <c r="G11" s="528">
        <f>3A_Nakłady!G18</f>
        <v>0</v>
      </c>
      <c r="H11" s="413">
        <f>3A_Nakłady!H18</f>
        <v>0</v>
      </c>
      <c r="I11" s="411">
        <f>3A_Nakłady!I18</f>
        <v>0</v>
      </c>
      <c r="J11" s="411">
        <f>3A_Nakłady!J18</f>
        <v>0</v>
      </c>
      <c r="K11" s="412">
        <f>3A_Nakłady!K18</f>
        <v>0</v>
      </c>
      <c r="L11" s="305"/>
      <c r="M11" s="305"/>
      <c r="N11" s="401">
        <f>E11-3A_Nakłady!E18</f>
        <v>0</v>
      </c>
      <c r="O11" s="401">
        <f>F11-3A_Nakłady!F18</f>
        <v>0</v>
      </c>
      <c r="P11" s="401">
        <f>G11-3A_Nakłady!G18</f>
        <v>0</v>
      </c>
      <c r="Q11" s="401">
        <f>H11-3A_Nakłady!H18</f>
        <v>0</v>
      </c>
      <c r="R11" s="401">
        <f>I11-3A_Nakłady!I18</f>
        <v>0</v>
      </c>
      <c r="S11" s="401">
        <f>J11-3A_Nakłady!J18</f>
        <v>0</v>
      </c>
      <c r="T11" s="401">
        <f>K11-3A_Nakłady!K18</f>
        <v>0</v>
      </c>
    </row>
    <row r="12" spans="2:20" ht="14.25">
      <c r="B12" s="366"/>
      <c r="C12" s="311" t="s">
        <v>233</v>
      </c>
      <c r="D12" s="375" t="s">
        <v>214</v>
      </c>
      <c r="E12" s="425">
        <f>3A_Nakłady!E23</f>
        <v>0</v>
      </c>
      <c r="F12" s="521">
        <f>3A_Nakłady!F23</f>
        <v>0</v>
      </c>
      <c r="G12" s="531">
        <f>3A_Nakłady!G23</f>
        <v>0</v>
      </c>
      <c r="H12" s="411">
        <f>3A_Nakłady!H23</f>
        <v>0</v>
      </c>
      <c r="I12" s="411">
        <f>3A_Nakłady!I23</f>
        <v>0</v>
      </c>
      <c r="J12" s="411">
        <f>3A_Nakłady!J23</f>
        <v>0</v>
      </c>
      <c r="K12" s="412">
        <f>3A_Nakłady!K23</f>
        <v>0</v>
      </c>
      <c r="L12" s="305"/>
      <c r="M12" s="305"/>
      <c r="N12" s="401">
        <f>E12-3A_Nakłady!E23</f>
        <v>0</v>
      </c>
      <c r="O12" s="401">
        <f>F12-3A_Nakłady!F23</f>
        <v>0</v>
      </c>
      <c r="P12" s="401">
        <f>G12-3A_Nakłady!G23</f>
        <v>0</v>
      </c>
      <c r="Q12" s="401">
        <f>H12-3A_Nakłady!H23</f>
        <v>0</v>
      </c>
      <c r="R12" s="401">
        <f>I12-3A_Nakłady!I23</f>
        <v>0</v>
      </c>
      <c r="S12" s="401">
        <f>J12-3A_Nakłady!J23</f>
        <v>0</v>
      </c>
      <c r="T12" s="401">
        <f>K12-3A_Nakłady!K23</f>
        <v>0</v>
      </c>
    </row>
    <row r="13" spans="2:20" ht="45" customHeight="1">
      <c r="B13" s="366">
        <v>4</v>
      </c>
      <c r="C13" s="311" t="s">
        <v>229</v>
      </c>
      <c r="D13" s="375" t="s">
        <v>214</v>
      </c>
      <c r="E13" s="426"/>
      <c r="F13" s="522"/>
      <c r="G13" s="532"/>
      <c r="H13" s="341"/>
      <c r="I13" s="341"/>
      <c r="J13" s="341"/>
      <c r="K13" s="365"/>
      <c r="L13" s="307"/>
      <c r="M13" s="307"/>
      <c r="N13" s="398"/>
      <c r="O13" s="398"/>
      <c r="P13" s="398"/>
      <c r="Q13" s="398"/>
      <c r="R13" s="398"/>
      <c r="S13" s="310"/>
      <c r="T13" s="310"/>
    </row>
    <row r="14" spans="2:20" ht="14.25">
      <c r="B14" s="366">
        <v>5</v>
      </c>
      <c r="C14" s="311" t="s">
        <v>255</v>
      </c>
      <c r="D14" s="375" t="s">
        <v>214</v>
      </c>
      <c r="E14" s="427"/>
      <c r="F14" s="523"/>
      <c r="G14" s="533"/>
      <c r="H14" s="340"/>
      <c r="I14" s="340"/>
      <c r="J14" s="340"/>
      <c r="K14" s="364"/>
      <c r="L14" s="307"/>
      <c r="M14" s="307"/>
      <c r="N14" s="398"/>
      <c r="O14" s="398"/>
      <c r="P14" s="398"/>
      <c r="Q14" s="398"/>
      <c r="R14" s="398"/>
      <c r="S14" s="310"/>
      <c r="T14" s="310"/>
    </row>
    <row r="15" spans="2:20" ht="14.25">
      <c r="B15" s="363">
        <v>6</v>
      </c>
      <c r="C15" s="311" t="s">
        <v>256</v>
      </c>
      <c r="D15" s="375" t="s">
        <v>214</v>
      </c>
      <c r="E15" s="426"/>
      <c r="F15" s="522"/>
      <c r="G15" s="533"/>
      <c r="H15" s="340"/>
      <c r="I15" s="340"/>
      <c r="J15" s="340"/>
      <c r="K15" s="364"/>
      <c r="L15" s="307"/>
      <c r="M15" s="307"/>
      <c r="N15" s="403">
        <f>IF((3A_Nakłady!E50-E15)&gt;0,"UWAGA","")</f>
      </c>
      <c r="O15" s="403">
        <f>IF((3A_Nakłady!F50-F15)&gt;0,"UWAGA","")</f>
      </c>
      <c r="P15" s="403">
        <f>IF((3A_Nakłady!G50-G15)&gt;0,"UWAGA","")</f>
      </c>
      <c r="Q15" s="403">
        <f>IF((3A_Nakłady!H50-H15)&gt;0,"UWAGA","")</f>
      </c>
      <c r="R15" s="403">
        <f>IF((3A_Nakłady!I50-I15)&gt;0,"UWAGA","")</f>
      </c>
      <c r="S15" s="403">
        <f>IF((3A_Nakłady!J50-J15)&gt;0,"UWAGA","")</f>
      </c>
      <c r="T15" s="403">
        <f>IF((3A_Nakłady!K50-K15)&gt;0,"UWAGA","")</f>
      </c>
    </row>
    <row r="16" spans="2:20" ht="14.25">
      <c r="B16" s="363">
        <v>7</v>
      </c>
      <c r="C16" s="311" t="s">
        <v>217</v>
      </c>
      <c r="D16" s="375" t="s">
        <v>214</v>
      </c>
      <c r="E16" s="426"/>
      <c r="F16" s="522"/>
      <c r="G16" s="533"/>
      <c r="H16" s="340"/>
      <c r="I16" s="340"/>
      <c r="J16" s="340"/>
      <c r="K16" s="364"/>
      <c r="L16" s="307"/>
      <c r="M16" s="307"/>
      <c r="N16" s="403">
        <f>IF((3A_Nakłady!E49-E16)&gt;0,"UWAGA","")</f>
      </c>
      <c r="O16" s="403">
        <f>IF((3A_Nakłady!F49-F16)&gt;0,"UWAGA","")</f>
      </c>
      <c r="P16" s="403">
        <f>IF((3A_Nakłady!G49-G16)&gt;0,"UWAGA","")</f>
      </c>
      <c r="Q16" s="403">
        <f>IF((3A_Nakłady!H49-H16)&gt;0,"UWAGA","")</f>
      </c>
      <c r="R16" s="403">
        <f>IF((3A_Nakłady!I49-I16)&gt;0,"UWAGA","")</f>
      </c>
      <c r="S16" s="403">
        <f>IF((3A_Nakłady!J49-J16)&gt;0,"UWAGA","")</f>
      </c>
      <c r="T16" s="403">
        <f>IF((3A_Nakłady!K49-K16)&gt;0,"UWAGA","")</f>
      </c>
    </row>
    <row r="17" spans="2:20" ht="38.25">
      <c r="B17" s="363">
        <v>8</v>
      </c>
      <c r="C17" s="311" t="s">
        <v>234</v>
      </c>
      <c r="D17" s="375" t="s">
        <v>214</v>
      </c>
      <c r="E17" s="426"/>
      <c r="F17" s="522"/>
      <c r="G17" s="533"/>
      <c r="H17" s="340"/>
      <c r="I17" s="340"/>
      <c r="J17" s="340"/>
      <c r="K17" s="364"/>
      <c r="L17" s="307"/>
      <c r="M17" s="307"/>
      <c r="N17" s="398"/>
      <c r="O17" s="398"/>
      <c r="P17" s="398"/>
      <c r="Q17" s="398"/>
      <c r="R17" s="398"/>
      <c r="S17" s="310"/>
      <c r="T17" s="310"/>
    </row>
    <row r="18" spans="2:20" ht="25.5">
      <c r="B18" s="363">
        <v>9</v>
      </c>
      <c r="C18" s="311" t="s">
        <v>218</v>
      </c>
      <c r="D18" s="375" t="s">
        <v>214</v>
      </c>
      <c r="E18" s="426"/>
      <c r="F18" s="522"/>
      <c r="G18" s="533"/>
      <c r="H18" s="340"/>
      <c r="I18" s="340"/>
      <c r="J18" s="340"/>
      <c r="K18" s="364"/>
      <c r="L18" s="307"/>
      <c r="M18" s="307"/>
      <c r="N18" s="398"/>
      <c r="O18" s="398"/>
      <c r="P18" s="398"/>
      <c r="Q18" s="398"/>
      <c r="R18" s="398"/>
      <c r="S18" s="310"/>
      <c r="T18" s="310"/>
    </row>
    <row r="19" spans="2:20" ht="14.25">
      <c r="B19" s="363">
        <v>10</v>
      </c>
      <c r="C19" s="311" t="s">
        <v>219</v>
      </c>
      <c r="D19" s="376" t="s">
        <v>13</v>
      </c>
      <c r="E19" s="428">
        <f>1B_Odbiorcy!E36</f>
        <v>0</v>
      </c>
      <c r="F19" s="524">
        <f>1B_Odbiorcy!F36</f>
        <v>0</v>
      </c>
      <c r="G19" s="534">
        <f>1B_Odbiorcy!G36</f>
        <v>0</v>
      </c>
      <c r="H19" s="416">
        <f>1B_Odbiorcy!H36</f>
        <v>0</v>
      </c>
      <c r="I19" s="416">
        <f>1B_Odbiorcy!I36</f>
        <v>0</v>
      </c>
      <c r="J19" s="416">
        <f>1B_Odbiorcy!J36</f>
        <v>0</v>
      </c>
      <c r="K19" s="417">
        <f>1B_Odbiorcy!K36</f>
        <v>0</v>
      </c>
      <c r="L19" s="307"/>
      <c r="M19" s="307"/>
      <c r="N19" s="406">
        <f>IF((ROUND(E19,2)-ROUND(1B_Odbiorcy!E36,2))=0,"","Uwaga")</f>
      </c>
      <c r="O19" s="406">
        <f>IF((ROUND(F19,2)-ROUND(1B_Odbiorcy!F36,2))=0,IF(AND(F19=E19,F20=E20),"",IF(AND(F19&gt;E19,F20&gt;E20),"","Uwaga 2")),"Uwaga 1")</f>
      </c>
      <c r="P19" s="406">
        <f>IF((ROUND(G19,2)-ROUND(1B_Odbiorcy!G36,2))=0,IF(AND(G19=F19,G20=F20),"",IF(AND(G19&gt;F19,G20&gt;F20),"","Uwaga 2")),"Uwaga 1")</f>
      </c>
      <c r="Q19" s="406">
        <f>IF((ROUND(H19,2)-ROUND(1B_Odbiorcy!H36,2))=0,IF(AND(H19=G19,H20=G20),"",IF(AND(H19&gt;G19,H20&gt;G20),"","Uwaga 2")),"Uwaga 1")</f>
      </c>
      <c r="R19" s="406">
        <f>IF((ROUND(I19,2)-ROUND(1B_Odbiorcy!I36,2))=0,IF(AND(I19=H19,I20=H20),"",IF(AND(I19&gt;H19,I20&gt;H20),"","Uwaga 2")),"Uwaga 1")</f>
      </c>
      <c r="S19" s="406">
        <f>IF((ROUND(J19,2)-ROUND(1B_Odbiorcy!J36,2))=0,IF(AND(J19=I19,J20=I20),"",IF(AND(J19&gt;I19,J20&gt;I20),"","Uwaga 2")),"Uwaga 1")</f>
      </c>
      <c r="T19" s="406">
        <f>IF((ROUND(K19,2)-ROUND(1B_Odbiorcy!K36,2))=0,IF(AND(K19=J19,K20=J20),"",IF(AND(K19&gt;J19,K20&gt;J20),"","Uwaga 2")),"Uwaga 1")</f>
      </c>
    </row>
    <row r="20" spans="2:20" ht="26.25" thickBot="1">
      <c r="B20" s="363">
        <v>11</v>
      </c>
      <c r="C20" s="367" t="s">
        <v>225</v>
      </c>
      <c r="D20" s="377" t="s">
        <v>11</v>
      </c>
      <c r="E20" s="429">
        <f>1B_Odbiorcy!E34</f>
        <v>0</v>
      </c>
      <c r="F20" s="525">
        <f>1B_Odbiorcy!F34</f>
        <v>0</v>
      </c>
      <c r="G20" s="535">
        <f>1B_Odbiorcy!G34</f>
        <v>0</v>
      </c>
      <c r="H20" s="414">
        <f>1B_Odbiorcy!H34</f>
        <v>0</v>
      </c>
      <c r="I20" s="414">
        <f>1B_Odbiorcy!I34</f>
        <v>0</v>
      </c>
      <c r="J20" s="414">
        <f>1B_Odbiorcy!J34</f>
        <v>0</v>
      </c>
      <c r="K20" s="415">
        <f>1B_Odbiorcy!K34</f>
        <v>0</v>
      </c>
      <c r="L20" s="307"/>
      <c r="M20" s="307"/>
      <c r="N20" s="406">
        <f>IF((ROUND(E20,2)-ROUND(1B_Odbiorcy!E34,2))=0,"","Uwaga")</f>
      </c>
      <c r="O20" s="406">
        <f>IF((ROUND(F20,2)-ROUND(1B_Odbiorcy!F34,2))=0,"","Uwaga")</f>
      </c>
      <c r="P20" s="406">
        <f>IF((ROUND(G20,2)-ROUND(1B_Odbiorcy!G34,2))=0,"","Uwaga")</f>
      </c>
      <c r="Q20" s="406">
        <f>IF((ROUND(H20,2)-ROUND(1B_Odbiorcy!H34,2))=0,"","Uwaga")</f>
      </c>
      <c r="R20" s="406">
        <f>IF((ROUND(I20,2)-ROUND(1B_Odbiorcy!I34,2))=0,"","Uwaga")</f>
      </c>
      <c r="S20" s="406">
        <f>IF((ROUND(J20,2)-ROUND(1B_Odbiorcy!J34,2))=0,"","Uwaga")</f>
      </c>
      <c r="T20" s="406">
        <f>IF((ROUND(K20,2)-ROUND(1B_Odbiorcy!K34,2))=0,"","Uwaga")</f>
      </c>
    </row>
    <row r="21" ht="14.25"/>
    <row r="22" spans="2:20" ht="14.25">
      <c r="B22" s="310" t="s">
        <v>223</v>
      </c>
      <c r="N22" s="662" t="s">
        <v>238</v>
      </c>
      <c r="O22" s="662"/>
      <c r="P22" s="663"/>
      <c r="Q22" s="663"/>
      <c r="R22" s="663"/>
      <c r="S22" s="663"/>
      <c r="T22" s="663"/>
    </row>
    <row r="23" spans="14:20" ht="14.25">
      <c r="N23" s="663"/>
      <c r="O23" s="663"/>
      <c r="P23" s="663"/>
      <c r="Q23" s="663"/>
      <c r="R23" s="663"/>
      <c r="S23" s="663"/>
      <c r="T23" s="663"/>
    </row>
    <row r="24" ht="14.25"/>
    <row r="25" spans="7:18" ht="14.25">
      <c r="G25" s="309"/>
      <c r="H25" s="309"/>
      <c r="I25" s="309"/>
      <c r="J25" s="309"/>
      <c r="K25" s="309"/>
      <c r="L25" s="307"/>
      <c r="M25" s="307"/>
      <c r="N25" s="307"/>
      <c r="O25" s="307"/>
      <c r="P25" s="307"/>
      <c r="Q25" s="307"/>
      <c r="R25" s="307"/>
    </row>
  </sheetData>
  <sheetProtection/>
  <mergeCells count="5">
    <mergeCell ref="N22:T23"/>
    <mergeCell ref="B3:B4"/>
    <mergeCell ref="B5:B7"/>
    <mergeCell ref="G3:K3"/>
    <mergeCell ref="C3:D4"/>
  </mergeCells>
  <conditionalFormatting sqref="N6:T7 N9:T12">
    <cfRule type="cellIs" priority="1" dxfId="0" operator="notEqual" stopIfTrue="1">
      <formula>0</formula>
    </cfRule>
  </conditionalFormatting>
  <conditionalFormatting sqref="N8 N15:T16">
    <cfRule type="cellIs" priority="2" dxfId="0" operator="equal" stopIfTrue="1">
      <formula>"UWAGA"</formula>
    </cfRule>
  </conditionalFormatting>
  <conditionalFormatting sqref="N19:N20 O20:T20">
    <cfRule type="cellIs" priority="3" dxfId="0" operator="equal" stopIfTrue="1">
      <formula>"Uwaga"</formula>
    </cfRule>
  </conditionalFormatting>
  <conditionalFormatting sqref="O8:T8 O19:T19">
    <cfRule type="cellIs" priority="4" dxfId="0" operator="equal" stopIfTrue="1">
      <formula>"Uwaga 1"</formula>
    </cfRule>
    <cfRule type="cellIs" priority="5" dxfId="0" operator="equal" stopIfTrue="1">
      <formula>"Uwaga 2"</formula>
    </cfRule>
  </conditionalFormatting>
  <printOptions/>
  <pageMargins left="0.41" right="0.22" top="0.67" bottom="1" header="0.5" footer="0.5"/>
  <pageSetup fitToHeight="1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mkoni</dc:creator>
  <cp:keywords/>
  <dc:description/>
  <cp:lastModifiedBy>Brzozowska Agata</cp:lastModifiedBy>
  <cp:lastPrinted>2019-02-15T07:31:41Z</cp:lastPrinted>
  <dcterms:created xsi:type="dcterms:W3CDTF">2009-09-01T08:51:58Z</dcterms:created>
  <dcterms:modified xsi:type="dcterms:W3CDTF">2019-02-15T07:31:54Z</dcterms:modified>
  <cp:category/>
  <cp:version/>
  <cp:contentType/>
  <cp:contentStatus/>
</cp:coreProperties>
</file>