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lany rozwoju 2024-2028\Sprawozdanie publikacja\"/>
    </mc:Choice>
  </mc:AlternateContent>
  <xr:revisionPtr revIDLastSave="0" documentId="13_ncr:1_{896B65A8-8F6D-41CB-8EB1-978A7AF5B5F9}" xr6:coauthVersionLast="47" xr6:coauthVersionMax="47" xr10:uidLastSave="{00000000-0000-0000-0000-000000000000}"/>
  <bookViews>
    <workbookView xWindow="-120" yWindow="-120" windowWidth="25440" windowHeight="15390" tabRatio="796" xr2:uid="{00000000-000D-0000-FFFF-FFFF00000000}"/>
  </bookViews>
  <sheets>
    <sheet name="Wstęp" sheetId="24" r:id="rId1"/>
    <sheet name="Podsumowanie" sheetId="1" r:id="rId2"/>
    <sheet name="A1_odb.-przył." sheetId="5" r:id="rId3"/>
    <sheet name="A2_odb.-rozb." sheetId="6" r:id="rId4"/>
    <sheet name="A3_wytw. i OSD-przył." sheetId="7" r:id="rId5"/>
    <sheet name="A4_wytw. i OSD-rozb." sheetId="8" r:id="rId6"/>
    <sheet name="B_modernizacja i pozostałe" sheetId="9" r:id="rId7"/>
    <sheet name="C1_łączność" sheetId="15" r:id="rId8"/>
    <sheet name="C2_informatyka" sheetId="17" r:id="rId9"/>
    <sheet name="C3_budynki" sheetId="18" r:id="rId10"/>
    <sheet name="C4_transport" sheetId="20" r:id="rId11"/>
    <sheet name="C5_pozostałe_zakupy" sheetId="21" r:id="rId12"/>
    <sheet name="P1_podm.-odb." sheetId="12" r:id="rId13"/>
    <sheet name="P2_podm.-el-mob." sheetId="22" r:id="rId14"/>
    <sheet name="P3_podm.-wytw." sheetId="11" r:id="rId15"/>
    <sheet name="P4_podm.-mod." sheetId="10" r:id="rId16"/>
    <sheet name="I1_LZO-info" sheetId="2" r:id="rId17"/>
    <sheet name="I2_odb. i ene. - info" sheetId="23" r:id="rId18"/>
    <sheet name="I3_sredniowki" sheetId="25" r:id="rId19"/>
    <sheet name="Wskaźniki" sheetId="26" r:id="rId20"/>
    <sheet name="tabele techniczne" sheetId="16" r:id="rId21"/>
  </sheets>
  <externalReferences>
    <externalReference r:id="rId22"/>
  </externalReferences>
  <definedNames>
    <definedName name="_8Excel_BuiltIn_Print_Area_16_1">#REF!</definedName>
    <definedName name="_xlnm._FilterDatabase" localSheetId="7" hidden="1">'C1_łączność'!$B$6:$AG$12</definedName>
    <definedName name="_xlnm._FilterDatabase" localSheetId="8" hidden="1">'C2_informatyka'!$B$6:$AG$13</definedName>
    <definedName name="_xlnm._FilterDatabase" localSheetId="9" hidden="1">'C3_budynki'!$B$6:$AG$13</definedName>
    <definedName name="_xlnm._FilterDatabase" localSheetId="10" hidden="1">'C4_transport'!$B$6:$AG$13</definedName>
    <definedName name="_xlnm._FilterDatabase" localSheetId="11" hidden="1">'C5_pozostałe_zakupy'!$B$6:$AG$13</definedName>
    <definedName name="_xlnm._FilterDatabase" localSheetId="12" hidden="1">'P1_podm.-odb.'!$B$7:$BS$44</definedName>
    <definedName name="_xlnm._FilterDatabase" localSheetId="13" hidden="1">'P2_podm.-el-mob.'!$B$7:$BS$44</definedName>
    <definedName name="_xlnm._FilterDatabase" localSheetId="14" hidden="1">'P3_podm.-wytw.'!$B$7:$BS$45</definedName>
    <definedName name="_xlnm._FilterDatabase" localSheetId="15" hidden="1">'P4_podm.-mod.'!$B$6:$AH$18</definedName>
    <definedName name="_kab2000">#REF!</definedName>
    <definedName name="_kab2001">#REF!</definedName>
    <definedName name="_kab2002">#REF!</definedName>
    <definedName name="_SN200">#REF!</definedName>
    <definedName name="_SN2000">#REF!</definedName>
    <definedName name="_SN2001">#REF!</definedName>
    <definedName name="_Sr2000">#REF!</definedName>
    <definedName name="_Sr2001">#REF!</definedName>
    <definedName name="_Sr2002">#REF!</definedName>
    <definedName name="_St2000">#REF!</definedName>
    <definedName name="_St2001">#REF!</definedName>
    <definedName name="_St2002">#REF!</definedName>
    <definedName name="CeleInwestycjePozostałe">#REF!</definedName>
    <definedName name="Excel_BuiltIn__FilterDatabase_17">#REF!</definedName>
    <definedName name="Excel_BuiltIn__FilterDatabase_18">#REF!</definedName>
    <definedName name="Excel_BuiltIn_Print_Area_15_1">#REF!</definedName>
    <definedName name="Excel_BuiltIn_Print_Area_9">#REF!</definedName>
    <definedName name="Excel_BuiltIn_Print_Area_9_1">#REF!</definedName>
    <definedName name="Excel_BuiltIn_Print_Area_9_1_1">#REF!</definedName>
    <definedName name="koszt2000">#REF!</definedName>
    <definedName name="koszt2001">#REF!</definedName>
    <definedName name="koszt2002">#REF!</definedName>
    <definedName name="_xlnm.Print_Area" localSheetId="2">'A1_odb.-przył.'!$A$1:$W$116</definedName>
    <definedName name="_xlnm.Print_Area" localSheetId="6">'B_modernizacja i pozostałe'!$A$1:$AH$117</definedName>
    <definedName name="_xlnm.Print_Area" localSheetId="7">'C1_łączność'!$A$1:$AN$41</definedName>
    <definedName name="_xlnm.Print_Area" localSheetId="8">'C2_informatyka'!$A$1:$AM$36</definedName>
    <definedName name="_xlnm.Print_Area" localSheetId="9">'C3_budynki'!$A$1:$AM$36</definedName>
    <definedName name="_xlnm.Print_Area" localSheetId="17">'I2_odb. i ene. - info'!$A$1:$Y$41</definedName>
    <definedName name="_xlnm.Print_Area" localSheetId="1">Podsumowanie!$A$1:$T$58</definedName>
    <definedName name="_xlnm.Print_Area" localSheetId="19">Wskaźniki!$A$1:$M$38</definedName>
    <definedName name="OLE_LINK1" localSheetId="17">'I2_odb. i ene. - info'!#REF!</definedName>
    <definedName name="Tabela_E1e.Przyłącza_do_nowych_odbiorców___nakłady_łączne">[1]Spis!#REF!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17" i="10" l="1"/>
  <c r="AL17" i="10"/>
  <c r="AK17" i="10"/>
  <c r="AJ17" i="10"/>
  <c r="AM16" i="10"/>
  <c r="AL16" i="10"/>
  <c r="AK16" i="10"/>
  <c r="AJ16" i="10"/>
  <c r="AM15" i="10"/>
  <c r="AL15" i="10"/>
  <c r="AK15" i="10"/>
  <c r="AJ15" i="10"/>
  <c r="AM14" i="10"/>
  <c r="AL14" i="10"/>
  <c r="AK14" i="10"/>
  <c r="AJ14" i="10"/>
  <c r="AM12" i="10"/>
  <c r="AL12" i="10"/>
  <c r="AK12" i="10"/>
  <c r="AJ12" i="10"/>
  <c r="AM11" i="10"/>
  <c r="AL11" i="10"/>
  <c r="AK11" i="10"/>
  <c r="AJ11" i="10"/>
  <c r="AM10" i="10"/>
  <c r="AL10" i="10"/>
  <c r="AK10" i="10"/>
  <c r="AJ10" i="10"/>
  <c r="AM9" i="10"/>
  <c r="AL9" i="10"/>
  <c r="AJ9" i="10"/>
  <c r="AK9" i="10"/>
  <c r="G28" i="10"/>
  <c r="G29" i="10"/>
  <c r="G30" i="10"/>
  <c r="G31" i="10"/>
  <c r="G32" i="10"/>
  <c r="G27" i="10"/>
  <c r="Q17" i="10"/>
  <c r="Q16" i="10"/>
  <c r="Q15" i="10"/>
  <c r="Q14" i="10"/>
  <c r="Q12" i="10"/>
  <c r="Q11" i="10"/>
  <c r="Q10" i="10"/>
  <c r="Q9" i="10"/>
  <c r="Q18" i="10" l="1"/>
  <c r="AN9" i="11"/>
  <c r="CF43" i="11"/>
  <c r="CE43" i="11"/>
  <c r="CD43" i="11"/>
  <c r="CB43" i="11"/>
  <c r="CA43" i="11"/>
  <c r="BZ43" i="11"/>
  <c r="BX43" i="11"/>
  <c r="BW43" i="11"/>
  <c r="BV43" i="11"/>
  <c r="BU43" i="11"/>
  <c r="CF42" i="11"/>
  <c r="CE42" i="11"/>
  <c r="CD42" i="11"/>
  <c r="CC42" i="11"/>
  <c r="CB42" i="11"/>
  <c r="CA42" i="11"/>
  <c r="BZ42" i="11"/>
  <c r="BX42" i="11"/>
  <c r="BW42" i="11"/>
  <c r="BV42" i="11"/>
  <c r="BU42" i="11"/>
  <c r="CF41" i="11"/>
  <c r="CE41" i="11"/>
  <c r="CD41" i="11"/>
  <c r="CB41" i="11"/>
  <c r="CA41" i="11"/>
  <c r="BZ41" i="11"/>
  <c r="BX41" i="11"/>
  <c r="BW41" i="11"/>
  <c r="BV41" i="11"/>
  <c r="BU41" i="11"/>
  <c r="CF40" i="11"/>
  <c r="CE40" i="11"/>
  <c r="CD40" i="11"/>
  <c r="CB40" i="11"/>
  <c r="CA40" i="11"/>
  <c r="BZ40" i="11"/>
  <c r="BX40" i="11"/>
  <c r="BW40" i="11"/>
  <c r="BV40" i="11"/>
  <c r="BU40" i="11"/>
  <c r="CF39" i="11"/>
  <c r="CE39" i="11"/>
  <c r="CD39" i="11"/>
  <c r="CB39" i="11"/>
  <c r="CA39" i="11"/>
  <c r="BZ39" i="11"/>
  <c r="BX39" i="11"/>
  <c r="BW39" i="11"/>
  <c r="BV39" i="11"/>
  <c r="BU39" i="11"/>
  <c r="CF38" i="11"/>
  <c r="CE38" i="11"/>
  <c r="CD38" i="11"/>
  <c r="CB38" i="11"/>
  <c r="CA38" i="11"/>
  <c r="BZ38" i="11"/>
  <c r="BX38" i="11"/>
  <c r="BW38" i="11"/>
  <c r="BV38" i="11"/>
  <c r="BU38" i="11"/>
  <c r="CF37" i="11"/>
  <c r="CE37" i="11"/>
  <c r="CD37" i="11"/>
  <c r="CB37" i="11"/>
  <c r="CA37" i="11"/>
  <c r="BZ37" i="11"/>
  <c r="BX37" i="11"/>
  <c r="BW37" i="11"/>
  <c r="BV37" i="11"/>
  <c r="BU37" i="11"/>
  <c r="CF36" i="11"/>
  <c r="CE36" i="11"/>
  <c r="CD36" i="11"/>
  <c r="CB36" i="11"/>
  <c r="CA36" i="11"/>
  <c r="BZ36" i="11"/>
  <c r="BX36" i="11"/>
  <c r="BW36" i="11"/>
  <c r="BV36" i="11"/>
  <c r="BU36" i="11"/>
  <c r="CF35" i="11"/>
  <c r="CE35" i="11"/>
  <c r="CD35" i="11"/>
  <c r="CB35" i="11"/>
  <c r="CA35" i="11"/>
  <c r="BZ35" i="11"/>
  <c r="BX35" i="11"/>
  <c r="BW35" i="11"/>
  <c r="BV35" i="11"/>
  <c r="BU35" i="11"/>
  <c r="CF31" i="11"/>
  <c r="CE31" i="11"/>
  <c r="CD31" i="11"/>
  <c r="CB31" i="11"/>
  <c r="CA31" i="11"/>
  <c r="BZ31" i="11"/>
  <c r="BX31" i="11"/>
  <c r="BW31" i="11"/>
  <c r="BV31" i="11"/>
  <c r="BU31" i="11"/>
  <c r="CF30" i="11"/>
  <c r="CE30" i="11"/>
  <c r="CD30" i="11"/>
  <c r="CB30" i="11"/>
  <c r="CA30" i="11"/>
  <c r="BZ30" i="11"/>
  <c r="BX30" i="11"/>
  <c r="BW30" i="11"/>
  <c r="BV30" i="11"/>
  <c r="BU30" i="11"/>
  <c r="CF29" i="11"/>
  <c r="CE29" i="11"/>
  <c r="CD29" i="11"/>
  <c r="CB29" i="11"/>
  <c r="CA29" i="11"/>
  <c r="BZ29" i="11"/>
  <c r="BX29" i="11"/>
  <c r="BW29" i="11"/>
  <c r="BV29" i="11"/>
  <c r="BU29" i="11"/>
  <c r="CF28" i="11"/>
  <c r="CE28" i="11"/>
  <c r="CD28" i="11"/>
  <c r="CB28" i="11"/>
  <c r="CA28" i="11"/>
  <c r="BZ28" i="11"/>
  <c r="BX28" i="11"/>
  <c r="BW28" i="11"/>
  <c r="BV28" i="11"/>
  <c r="BU28" i="11"/>
  <c r="CF27" i="11"/>
  <c r="CE27" i="11"/>
  <c r="CD27" i="11"/>
  <c r="CB27" i="11"/>
  <c r="CA27" i="11"/>
  <c r="BZ27" i="11"/>
  <c r="BX27" i="11"/>
  <c r="BW27" i="11"/>
  <c r="BV27" i="11"/>
  <c r="BU27" i="11"/>
  <c r="CF26" i="11"/>
  <c r="CE26" i="11"/>
  <c r="CD26" i="11"/>
  <c r="CB26" i="11"/>
  <c r="CA26" i="11"/>
  <c r="BZ26" i="11"/>
  <c r="CC26" i="11" s="1"/>
  <c r="BX26" i="11"/>
  <c r="BW26" i="11"/>
  <c r="BV26" i="11"/>
  <c r="BU26" i="11"/>
  <c r="CF25" i="11"/>
  <c r="CE25" i="11"/>
  <c r="CD25" i="11"/>
  <c r="CB25" i="11"/>
  <c r="CA25" i="11"/>
  <c r="BZ25" i="11"/>
  <c r="BX25" i="11"/>
  <c r="BW25" i="11"/>
  <c r="BV25" i="11"/>
  <c r="BU25" i="11"/>
  <c r="CF24" i="11"/>
  <c r="CE24" i="11"/>
  <c r="CD24" i="11"/>
  <c r="CB24" i="11"/>
  <c r="CA24" i="11"/>
  <c r="BZ24" i="11"/>
  <c r="BX24" i="11"/>
  <c r="BW24" i="11"/>
  <c r="BV24" i="11"/>
  <c r="BU24" i="11"/>
  <c r="CF23" i="11"/>
  <c r="CE23" i="11"/>
  <c r="CD23" i="11"/>
  <c r="CB23" i="11"/>
  <c r="CA23" i="11"/>
  <c r="BZ23" i="11"/>
  <c r="BX23" i="11"/>
  <c r="BW23" i="11"/>
  <c r="BV23" i="11"/>
  <c r="BU23" i="11"/>
  <c r="CF22" i="11"/>
  <c r="CE22" i="11"/>
  <c r="CD22" i="11"/>
  <c r="CB22" i="11"/>
  <c r="CA22" i="11"/>
  <c r="BZ22" i="11"/>
  <c r="BX22" i="11"/>
  <c r="BW22" i="11"/>
  <c r="BV22" i="11"/>
  <c r="BU22" i="11"/>
  <c r="CF18" i="11"/>
  <c r="CE18" i="11"/>
  <c r="CD18" i="11"/>
  <c r="CB18" i="11"/>
  <c r="CA18" i="11"/>
  <c r="BZ18" i="11"/>
  <c r="BX18" i="11"/>
  <c r="BW18" i="11"/>
  <c r="BV18" i="11"/>
  <c r="BU18" i="11"/>
  <c r="CF17" i="11"/>
  <c r="CE17" i="11"/>
  <c r="CD17" i="11"/>
  <c r="CB17" i="11"/>
  <c r="CA17" i="11"/>
  <c r="BZ17" i="11"/>
  <c r="BX17" i="11"/>
  <c r="BW17" i="11"/>
  <c r="BV17" i="11"/>
  <c r="BU17" i="11"/>
  <c r="CF16" i="11"/>
  <c r="CE16" i="11"/>
  <c r="CD16" i="11"/>
  <c r="CB16" i="11"/>
  <c r="CA16" i="11"/>
  <c r="BZ16" i="11"/>
  <c r="BX16" i="11"/>
  <c r="BW16" i="11"/>
  <c r="BV16" i="11"/>
  <c r="BU16" i="11"/>
  <c r="CF15" i="11"/>
  <c r="CE15" i="11"/>
  <c r="CD15" i="11"/>
  <c r="CB15" i="11"/>
  <c r="CA15" i="11"/>
  <c r="BZ15" i="11"/>
  <c r="BX15" i="11"/>
  <c r="BW15" i="11"/>
  <c r="BV15" i="11"/>
  <c r="BY15" i="11" s="1"/>
  <c r="BU15" i="11"/>
  <c r="CF14" i="11"/>
  <c r="CE14" i="11"/>
  <c r="CD14" i="11"/>
  <c r="CB14" i="11"/>
  <c r="CA14" i="11"/>
  <c r="BZ14" i="11"/>
  <c r="BX14" i="11"/>
  <c r="BW14" i="11"/>
  <c r="BV14" i="11"/>
  <c r="BU14" i="11"/>
  <c r="CF13" i="11"/>
  <c r="CE13" i="11"/>
  <c r="CD13" i="11"/>
  <c r="CB13" i="11"/>
  <c r="CA13" i="11"/>
  <c r="BZ13" i="11"/>
  <c r="BX13" i="11"/>
  <c r="BW13" i="11"/>
  <c r="BV13" i="11"/>
  <c r="BU13" i="11"/>
  <c r="CF12" i="11"/>
  <c r="CE12" i="11"/>
  <c r="CD12" i="11"/>
  <c r="CB12" i="11"/>
  <c r="CA12" i="11"/>
  <c r="BZ12" i="11"/>
  <c r="BX12" i="11"/>
  <c r="BW12" i="11"/>
  <c r="BV12" i="11"/>
  <c r="BU12" i="11"/>
  <c r="CF11" i="11"/>
  <c r="CE11" i="11"/>
  <c r="CD11" i="11"/>
  <c r="CB11" i="11"/>
  <c r="CA11" i="11"/>
  <c r="BZ11" i="11"/>
  <c r="BX11" i="11"/>
  <c r="BW11" i="11"/>
  <c r="BV11" i="11"/>
  <c r="BU11" i="11"/>
  <c r="CF10" i="11"/>
  <c r="CE10" i="11"/>
  <c r="CD10" i="11"/>
  <c r="CB10" i="11"/>
  <c r="CA10" i="11"/>
  <c r="BZ10" i="11"/>
  <c r="BX10" i="11"/>
  <c r="BW10" i="11"/>
  <c r="BV10" i="11"/>
  <c r="BU10" i="11"/>
  <c r="CF9" i="11"/>
  <c r="CE9" i="11"/>
  <c r="CD9" i="11"/>
  <c r="CB9" i="11"/>
  <c r="CA9" i="11"/>
  <c r="BZ9" i="11"/>
  <c r="BX9" i="11"/>
  <c r="BW9" i="11"/>
  <c r="BV9" i="11"/>
  <c r="BY9" i="11" s="1"/>
  <c r="BU9" i="11"/>
  <c r="BY14" i="11" l="1"/>
  <c r="CC38" i="11"/>
  <c r="CG39" i="11"/>
  <c r="BY42" i="11"/>
  <c r="CC43" i="11"/>
  <c r="CG23" i="11"/>
  <c r="BY41" i="11"/>
  <c r="CC30" i="11"/>
  <c r="CG27" i="11"/>
  <c r="CG42" i="11"/>
  <c r="CG17" i="11"/>
  <c r="CG38" i="11"/>
  <c r="CC29" i="11"/>
  <c r="BY28" i="11"/>
  <c r="BY39" i="11"/>
  <c r="CC23" i="11"/>
  <c r="CG40" i="11"/>
  <c r="CG30" i="11"/>
  <c r="CC35" i="11"/>
  <c r="CC12" i="11"/>
  <c r="CC39" i="11"/>
  <c r="BY13" i="11"/>
  <c r="BY17" i="11"/>
  <c r="CG35" i="11"/>
  <c r="BY38" i="11"/>
  <c r="BY10" i="11"/>
  <c r="CG22" i="11"/>
  <c r="CC31" i="11"/>
  <c r="CG16" i="11"/>
  <c r="CC24" i="11"/>
  <c r="CG37" i="11"/>
  <c r="CC13" i="11"/>
  <c r="BY30" i="11"/>
  <c r="BY12" i="11"/>
  <c r="BY16" i="11"/>
  <c r="CG9" i="11"/>
  <c r="CC11" i="11"/>
  <c r="CC25" i="11"/>
  <c r="BY27" i="11"/>
  <c r="CG28" i="11"/>
  <c r="CG18" i="11"/>
  <c r="BY35" i="11"/>
  <c r="CC14" i="11"/>
  <c r="CG36" i="11"/>
  <c r="CG10" i="11"/>
  <c r="CC15" i="11"/>
  <c r="BY18" i="11"/>
  <c r="BY24" i="11"/>
  <c r="CG31" i="11"/>
  <c r="CC40" i="11"/>
  <c r="CC41" i="11"/>
  <c r="CG24" i="11"/>
  <c r="CC28" i="11"/>
  <c r="CG11" i="11"/>
  <c r="CG13" i="11"/>
  <c r="CC17" i="11"/>
  <c r="BY22" i="11"/>
  <c r="CG25" i="11"/>
  <c r="CG26" i="11"/>
  <c r="CC27" i="11"/>
  <c r="BY31" i="11"/>
  <c r="BY36" i="11"/>
  <c r="BY37" i="11"/>
  <c r="CC10" i="11"/>
  <c r="CC9" i="11"/>
  <c r="BY11" i="11"/>
  <c r="CG14" i="11"/>
  <c r="CG15" i="11"/>
  <c r="CC16" i="11"/>
  <c r="BY23" i="11"/>
  <c r="BY25" i="11"/>
  <c r="BY26" i="11"/>
  <c r="CC36" i="11"/>
  <c r="CG41" i="11"/>
  <c r="CG43" i="11"/>
  <c r="BY29" i="11"/>
  <c r="CG12" i="11"/>
  <c r="CC18" i="11"/>
  <c r="CC22" i="11"/>
  <c r="CG29" i="11"/>
  <c r="CC37" i="11"/>
  <c r="BY40" i="11"/>
  <c r="BY43" i="11"/>
  <c r="AP43" i="11"/>
  <c r="AO43" i="11"/>
  <c r="AN43" i="11"/>
  <c r="AP42" i="11"/>
  <c r="AO42" i="11"/>
  <c r="AN42" i="11"/>
  <c r="AP41" i="11"/>
  <c r="AO41" i="11"/>
  <c r="AN41" i="11"/>
  <c r="AP40" i="11"/>
  <c r="AO40" i="11"/>
  <c r="AN40" i="11"/>
  <c r="AP39" i="11"/>
  <c r="AO39" i="11"/>
  <c r="AN39" i="11"/>
  <c r="AP38" i="11"/>
  <c r="AO38" i="11"/>
  <c r="AN38" i="11"/>
  <c r="AP37" i="11"/>
  <c r="AO37" i="11"/>
  <c r="AN37" i="11"/>
  <c r="AP36" i="11"/>
  <c r="AO36" i="11"/>
  <c r="AN36" i="11"/>
  <c r="AP35" i="11"/>
  <c r="AO35" i="11"/>
  <c r="AN35" i="11"/>
  <c r="AP31" i="11"/>
  <c r="AO31" i="11"/>
  <c r="AN31" i="11"/>
  <c r="AP30" i="11"/>
  <c r="AO30" i="11"/>
  <c r="AN30" i="11"/>
  <c r="AP29" i="11"/>
  <c r="AO29" i="11"/>
  <c r="AN29" i="11"/>
  <c r="AP28" i="11"/>
  <c r="AO28" i="11"/>
  <c r="AN28" i="11"/>
  <c r="AP27" i="11"/>
  <c r="AO27" i="11"/>
  <c r="AN27" i="11"/>
  <c r="AP26" i="11"/>
  <c r="AO26" i="11"/>
  <c r="AN26" i="11"/>
  <c r="AP25" i="11"/>
  <c r="AO25" i="11"/>
  <c r="AN25" i="11"/>
  <c r="AP24" i="11"/>
  <c r="AO24" i="11"/>
  <c r="AN24" i="11"/>
  <c r="AP23" i="11"/>
  <c r="AO23" i="11"/>
  <c r="AN23" i="11"/>
  <c r="AP22" i="11"/>
  <c r="AO22" i="11"/>
  <c r="AN22" i="11"/>
  <c r="AP18" i="11"/>
  <c r="AO18" i="11"/>
  <c r="AN18" i="11"/>
  <c r="AP17" i="11"/>
  <c r="AO17" i="11"/>
  <c r="AN17" i="11"/>
  <c r="AP16" i="11"/>
  <c r="AO16" i="11"/>
  <c r="AN16" i="11"/>
  <c r="AQ16" i="11" s="1"/>
  <c r="AP15" i="11"/>
  <c r="AO15" i="11"/>
  <c r="AN15" i="11"/>
  <c r="AP14" i="11"/>
  <c r="AO14" i="11"/>
  <c r="AN14" i="11"/>
  <c r="AP13" i="11"/>
  <c r="AO13" i="11"/>
  <c r="AN13" i="11"/>
  <c r="AP12" i="11"/>
  <c r="AO12" i="11"/>
  <c r="AN12" i="11"/>
  <c r="AP11" i="11"/>
  <c r="AO11" i="11"/>
  <c r="AN11" i="11"/>
  <c r="AP10" i="11"/>
  <c r="AO10" i="11"/>
  <c r="AN10" i="11"/>
  <c r="AP9" i="11"/>
  <c r="AO9" i="11"/>
  <c r="K60" i="11"/>
  <c r="K59" i="11"/>
  <c r="K58" i="11"/>
  <c r="K57" i="11"/>
  <c r="K56" i="11"/>
  <c r="K55" i="11"/>
  <c r="CF43" i="22"/>
  <c r="CE43" i="22"/>
  <c r="CD43" i="22"/>
  <c r="CB43" i="22"/>
  <c r="CA43" i="22"/>
  <c r="BZ43" i="22"/>
  <c r="BX43" i="22"/>
  <c r="BW43" i="22"/>
  <c r="BV43" i="22"/>
  <c r="BU43" i="22"/>
  <c r="CF42" i="22"/>
  <c r="CE42" i="22"/>
  <c r="CD42" i="22"/>
  <c r="CB42" i="22"/>
  <c r="CA42" i="22"/>
  <c r="BZ42" i="22"/>
  <c r="BX42" i="22"/>
  <c r="BW42" i="22"/>
  <c r="BV42" i="22"/>
  <c r="BU42" i="22"/>
  <c r="CF41" i="22"/>
  <c r="CE41" i="22"/>
  <c r="CD41" i="22"/>
  <c r="CB41" i="22"/>
  <c r="CA41" i="22"/>
  <c r="BZ41" i="22"/>
  <c r="BX41" i="22"/>
  <c r="BW41" i="22"/>
  <c r="BV41" i="22"/>
  <c r="BU41" i="22"/>
  <c r="CF40" i="22"/>
  <c r="CE40" i="22"/>
  <c r="CD40" i="22"/>
  <c r="CB40" i="22"/>
  <c r="CA40" i="22"/>
  <c r="BZ40" i="22"/>
  <c r="BX40" i="22"/>
  <c r="BW40" i="22"/>
  <c r="BV40" i="22"/>
  <c r="BU40" i="22"/>
  <c r="CF39" i="22"/>
  <c r="CE39" i="22"/>
  <c r="CD39" i="22"/>
  <c r="CB39" i="22"/>
  <c r="CA39" i="22"/>
  <c r="BZ39" i="22"/>
  <c r="BX39" i="22"/>
  <c r="BW39" i="22"/>
  <c r="BV39" i="22"/>
  <c r="BU39" i="22"/>
  <c r="CF38" i="22"/>
  <c r="CE38" i="22"/>
  <c r="CD38" i="22"/>
  <c r="CB38" i="22"/>
  <c r="CA38" i="22"/>
  <c r="BZ38" i="22"/>
  <c r="BX38" i="22"/>
  <c r="BW38" i="22"/>
  <c r="BV38" i="22"/>
  <c r="BU38" i="22"/>
  <c r="CF37" i="22"/>
  <c r="CE37" i="22"/>
  <c r="CD37" i="22"/>
  <c r="CB37" i="22"/>
  <c r="CA37" i="22"/>
  <c r="BZ37" i="22"/>
  <c r="BX37" i="22"/>
  <c r="BW37" i="22"/>
  <c r="BV37" i="22"/>
  <c r="BU37" i="22"/>
  <c r="CF36" i="22"/>
  <c r="CE36" i="22"/>
  <c r="CD36" i="22"/>
  <c r="CB36" i="22"/>
  <c r="CA36" i="22"/>
  <c r="BZ36" i="22"/>
  <c r="BX36" i="22"/>
  <c r="BW36" i="22"/>
  <c r="BV36" i="22"/>
  <c r="BU36" i="22"/>
  <c r="CF35" i="22"/>
  <c r="CE35" i="22"/>
  <c r="CD35" i="22"/>
  <c r="CB35" i="22"/>
  <c r="CA35" i="22"/>
  <c r="BZ35" i="22"/>
  <c r="CC35" i="22" s="1"/>
  <c r="BX35" i="22"/>
  <c r="BW35" i="22"/>
  <c r="BV35" i="22"/>
  <c r="BU35" i="22"/>
  <c r="CF31" i="22"/>
  <c r="CE31" i="22"/>
  <c r="CD31" i="22"/>
  <c r="CB31" i="22"/>
  <c r="CA31" i="22"/>
  <c r="BZ31" i="22"/>
  <c r="BX31" i="22"/>
  <c r="BW31" i="22"/>
  <c r="BV31" i="22"/>
  <c r="BU31" i="22"/>
  <c r="CF30" i="22"/>
  <c r="CE30" i="22"/>
  <c r="CD30" i="22"/>
  <c r="CB30" i="22"/>
  <c r="CA30" i="22"/>
  <c r="BZ30" i="22"/>
  <c r="CC30" i="22" s="1"/>
  <c r="BX30" i="22"/>
  <c r="BW30" i="22"/>
  <c r="BV30" i="22"/>
  <c r="BU30" i="22"/>
  <c r="CF29" i="22"/>
  <c r="CE29" i="22"/>
  <c r="CD29" i="22"/>
  <c r="CB29" i="22"/>
  <c r="CA29" i="22"/>
  <c r="BZ29" i="22"/>
  <c r="BX29" i="22"/>
  <c r="BW29" i="22"/>
  <c r="BV29" i="22"/>
  <c r="BU29" i="22"/>
  <c r="CF28" i="22"/>
  <c r="CE28" i="22"/>
  <c r="CD28" i="22"/>
  <c r="CB28" i="22"/>
  <c r="CA28" i="22"/>
  <c r="BZ28" i="22"/>
  <c r="BX28" i="22"/>
  <c r="BW28" i="22"/>
  <c r="BV28" i="22"/>
  <c r="BU28" i="22"/>
  <c r="CF27" i="22"/>
  <c r="CE27" i="22"/>
  <c r="CD27" i="22"/>
  <c r="CB27" i="22"/>
  <c r="CA27" i="22"/>
  <c r="BZ27" i="22"/>
  <c r="BX27" i="22"/>
  <c r="BW27" i="22"/>
  <c r="BV27" i="22"/>
  <c r="BU27" i="22"/>
  <c r="CF26" i="22"/>
  <c r="CE26" i="22"/>
  <c r="CD26" i="22"/>
  <c r="CB26" i="22"/>
  <c r="CA26" i="22"/>
  <c r="BZ26" i="22"/>
  <c r="BX26" i="22"/>
  <c r="BW26" i="22"/>
  <c r="BV26" i="22"/>
  <c r="BU26" i="22"/>
  <c r="CF25" i="22"/>
  <c r="CE25" i="22"/>
  <c r="CD25" i="22"/>
  <c r="CB25" i="22"/>
  <c r="CA25" i="22"/>
  <c r="BZ25" i="22"/>
  <c r="BX25" i="22"/>
  <c r="BW25" i="22"/>
  <c r="BV25" i="22"/>
  <c r="BU25" i="22"/>
  <c r="CF24" i="22"/>
  <c r="CE24" i="22"/>
  <c r="CD24" i="22"/>
  <c r="CB24" i="22"/>
  <c r="CA24" i="22"/>
  <c r="BZ24" i="22"/>
  <c r="BX24" i="22"/>
  <c r="BW24" i="22"/>
  <c r="BV24" i="22"/>
  <c r="BU24" i="22"/>
  <c r="CF23" i="22"/>
  <c r="CE23" i="22"/>
  <c r="CD23" i="22"/>
  <c r="CB23" i="22"/>
  <c r="CA23" i="22"/>
  <c r="BZ23" i="22"/>
  <c r="BX23" i="22"/>
  <c r="BW23" i="22"/>
  <c r="BV23" i="22"/>
  <c r="BU23" i="22"/>
  <c r="CF22" i="22"/>
  <c r="CE22" i="22"/>
  <c r="CD22" i="22"/>
  <c r="CB22" i="22"/>
  <c r="CA22" i="22"/>
  <c r="BZ22" i="22"/>
  <c r="BX22" i="22"/>
  <c r="BW22" i="22"/>
  <c r="BV22" i="22"/>
  <c r="BU22" i="22"/>
  <c r="CF18" i="22"/>
  <c r="CE18" i="22"/>
  <c r="CD18" i="22"/>
  <c r="CB18" i="22"/>
  <c r="CA18" i="22"/>
  <c r="BZ18" i="22"/>
  <c r="BX18" i="22"/>
  <c r="BW18" i="22"/>
  <c r="BV18" i="22"/>
  <c r="BU18" i="22"/>
  <c r="CF17" i="22"/>
  <c r="CE17" i="22"/>
  <c r="CD17" i="22"/>
  <c r="CB17" i="22"/>
  <c r="CA17" i="22"/>
  <c r="BZ17" i="22"/>
  <c r="BX17" i="22"/>
  <c r="BW17" i="22"/>
  <c r="BV17" i="22"/>
  <c r="BU17" i="22"/>
  <c r="CF16" i="22"/>
  <c r="CE16" i="22"/>
  <c r="CD16" i="22"/>
  <c r="CB16" i="22"/>
  <c r="CA16" i="22"/>
  <c r="BZ16" i="22"/>
  <c r="BX16" i="22"/>
  <c r="BW16" i="22"/>
  <c r="BV16" i="22"/>
  <c r="BU16" i="22"/>
  <c r="CF15" i="22"/>
  <c r="CE15" i="22"/>
  <c r="CD15" i="22"/>
  <c r="CB15" i="22"/>
  <c r="CA15" i="22"/>
  <c r="BZ15" i="22"/>
  <c r="CC15" i="22" s="1"/>
  <c r="BX15" i="22"/>
  <c r="BW15" i="22"/>
  <c r="BV15" i="22"/>
  <c r="BU15" i="22"/>
  <c r="CF14" i="22"/>
  <c r="CE14" i="22"/>
  <c r="CD14" i="22"/>
  <c r="CB14" i="22"/>
  <c r="CA14" i="22"/>
  <c r="BZ14" i="22"/>
  <c r="BX14" i="22"/>
  <c r="BW14" i="22"/>
  <c r="BV14" i="22"/>
  <c r="BU14" i="22"/>
  <c r="CF13" i="22"/>
  <c r="CE13" i="22"/>
  <c r="CD13" i="22"/>
  <c r="CB13" i="22"/>
  <c r="CA13" i="22"/>
  <c r="BZ13" i="22"/>
  <c r="BX13" i="22"/>
  <c r="BW13" i="22"/>
  <c r="BV13" i="22"/>
  <c r="BU13" i="22"/>
  <c r="CF12" i="22"/>
  <c r="CE12" i="22"/>
  <c r="CD12" i="22"/>
  <c r="CB12" i="22"/>
  <c r="CA12" i="22"/>
  <c r="BZ12" i="22"/>
  <c r="BX12" i="22"/>
  <c r="BW12" i="22"/>
  <c r="BV12" i="22"/>
  <c r="BU12" i="22"/>
  <c r="CF11" i="22"/>
  <c r="CE11" i="22"/>
  <c r="CD11" i="22"/>
  <c r="CB11" i="22"/>
  <c r="CA11" i="22"/>
  <c r="BZ11" i="22"/>
  <c r="BX11" i="22"/>
  <c r="BW11" i="22"/>
  <c r="BV11" i="22"/>
  <c r="BU11" i="22"/>
  <c r="CF10" i="22"/>
  <c r="CE10" i="22"/>
  <c r="CD10" i="22"/>
  <c r="CB10" i="22"/>
  <c r="CA10" i="22"/>
  <c r="BZ10" i="22"/>
  <c r="BX10" i="22"/>
  <c r="BW10" i="22"/>
  <c r="BV10" i="22"/>
  <c r="BU10" i="22"/>
  <c r="CF9" i="22"/>
  <c r="CE9" i="22"/>
  <c r="CD9" i="22"/>
  <c r="CB9" i="22"/>
  <c r="CA9" i="22"/>
  <c r="BZ9" i="22"/>
  <c r="BX9" i="22"/>
  <c r="BW9" i="22"/>
  <c r="BY9" i="22" s="1"/>
  <c r="BV9" i="22"/>
  <c r="BU9" i="22"/>
  <c r="AP43" i="22"/>
  <c r="AO43" i="22"/>
  <c r="AN43" i="22"/>
  <c r="AP42" i="22"/>
  <c r="AO42" i="22"/>
  <c r="AN42" i="22"/>
  <c r="AP41" i="22"/>
  <c r="AO41" i="22"/>
  <c r="AN41" i="22"/>
  <c r="AP40" i="22"/>
  <c r="AO40" i="22"/>
  <c r="AN40" i="22"/>
  <c r="AP39" i="22"/>
  <c r="AO39" i="22"/>
  <c r="AN39" i="22"/>
  <c r="AP38" i="22"/>
  <c r="AO38" i="22"/>
  <c r="AN38" i="22"/>
  <c r="AP37" i="22"/>
  <c r="AO37" i="22"/>
  <c r="AN37" i="22"/>
  <c r="AP36" i="22"/>
  <c r="AO36" i="22"/>
  <c r="AN36" i="22"/>
  <c r="AP35" i="22"/>
  <c r="AO35" i="22"/>
  <c r="AN35" i="22"/>
  <c r="AP31" i="22"/>
  <c r="AO31" i="22"/>
  <c r="AN31" i="22"/>
  <c r="AP30" i="22"/>
  <c r="AO30" i="22"/>
  <c r="AN30" i="22"/>
  <c r="AP29" i="22"/>
  <c r="AO29" i="22"/>
  <c r="AN29" i="22"/>
  <c r="AP28" i="22"/>
  <c r="AO28" i="22"/>
  <c r="AN28" i="22"/>
  <c r="AP27" i="22"/>
  <c r="AO27" i="22"/>
  <c r="AN27" i="22"/>
  <c r="AP26" i="22"/>
  <c r="AO26" i="22"/>
  <c r="AN26" i="22"/>
  <c r="AP25" i="22"/>
  <c r="AO25" i="22"/>
  <c r="AN25" i="22"/>
  <c r="AP24" i="22"/>
  <c r="AO24" i="22"/>
  <c r="AN24" i="22"/>
  <c r="AP23" i="22"/>
  <c r="AO23" i="22"/>
  <c r="AN23" i="22"/>
  <c r="AP22" i="22"/>
  <c r="AO22" i="22"/>
  <c r="AN22" i="22"/>
  <c r="AP18" i="22"/>
  <c r="AO18" i="22"/>
  <c r="AN18" i="22"/>
  <c r="AP17" i="22"/>
  <c r="AO17" i="22"/>
  <c r="AN17" i="22"/>
  <c r="AP16" i="22"/>
  <c r="AO16" i="22"/>
  <c r="AN16" i="22"/>
  <c r="AP15" i="22"/>
  <c r="AO15" i="22"/>
  <c r="AN15" i="22"/>
  <c r="AP14" i="22"/>
  <c r="AO14" i="22"/>
  <c r="AN14" i="22"/>
  <c r="AP13" i="22"/>
  <c r="AO13" i="22"/>
  <c r="AN13" i="22"/>
  <c r="AP12" i="22"/>
  <c r="AO12" i="22"/>
  <c r="AN12" i="22"/>
  <c r="AP11" i="22"/>
  <c r="AO11" i="22"/>
  <c r="AN11" i="22"/>
  <c r="AP10" i="22"/>
  <c r="AO10" i="22"/>
  <c r="AN10" i="22"/>
  <c r="AP9" i="22"/>
  <c r="AO9" i="22"/>
  <c r="AN9" i="22"/>
  <c r="K60" i="22"/>
  <c r="K59" i="22"/>
  <c r="K58" i="22"/>
  <c r="K57" i="22"/>
  <c r="K56" i="22"/>
  <c r="K55" i="22"/>
  <c r="CF18" i="12"/>
  <c r="CE18" i="12"/>
  <c r="CD18" i="12"/>
  <c r="CF17" i="12"/>
  <c r="CE17" i="12"/>
  <c r="CD17" i="12"/>
  <c r="CF16" i="12"/>
  <c r="CE16" i="12"/>
  <c r="CD16" i="12"/>
  <c r="CF15" i="12"/>
  <c r="CE15" i="12"/>
  <c r="CD15" i="12"/>
  <c r="CF14" i="12"/>
  <c r="CE14" i="12"/>
  <c r="CD14" i="12"/>
  <c r="CF13" i="12"/>
  <c r="CE13" i="12"/>
  <c r="CD13" i="12"/>
  <c r="CF12" i="12"/>
  <c r="CE12" i="12"/>
  <c r="CD12" i="12"/>
  <c r="CF11" i="12"/>
  <c r="CE11" i="12"/>
  <c r="CD11" i="12"/>
  <c r="CF10" i="12"/>
  <c r="CE10" i="12"/>
  <c r="CD10" i="12"/>
  <c r="CF9" i="12"/>
  <c r="CE9" i="12"/>
  <c r="CD9" i="12"/>
  <c r="CF31" i="12"/>
  <c r="CE31" i="12"/>
  <c r="CD31" i="12"/>
  <c r="CF30" i="12"/>
  <c r="CE30" i="12"/>
  <c r="CD30" i="12"/>
  <c r="CF29" i="12"/>
  <c r="CE29" i="12"/>
  <c r="CD29" i="12"/>
  <c r="CF28" i="12"/>
  <c r="CE28" i="12"/>
  <c r="CD28" i="12"/>
  <c r="CF27" i="12"/>
  <c r="CE27" i="12"/>
  <c r="CD27" i="12"/>
  <c r="CF26" i="12"/>
  <c r="CE26" i="12"/>
  <c r="CD26" i="12"/>
  <c r="CF25" i="12"/>
  <c r="CE25" i="12"/>
  <c r="CD25" i="12"/>
  <c r="CF24" i="12"/>
  <c r="CE24" i="12"/>
  <c r="CD24" i="12"/>
  <c r="CG24" i="12" s="1"/>
  <c r="CF23" i="12"/>
  <c r="CE23" i="12"/>
  <c r="CD23" i="12"/>
  <c r="CF22" i="12"/>
  <c r="CE22" i="12"/>
  <c r="CD22" i="12"/>
  <c r="CF43" i="12"/>
  <c r="CE43" i="12"/>
  <c r="CD43" i="12"/>
  <c r="CF42" i="12"/>
  <c r="CE42" i="12"/>
  <c r="CG42" i="12" s="1"/>
  <c r="CD42" i="12"/>
  <c r="CF41" i="12"/>
  <c r="CE41" i="12"/>
  <c r="CD41" i="12"/>
  <c r="CF40" i="12"/>
  <c r="CE40" i="12"/>
  <c r="CD40" i="12"/>
  <c r="CF39" i="12"/>
  <c r="CE39" i="12"/>
  <c r="CD39" i="12"/>
  <c r="CF38" i="12"/>
  <c r="CE38" i="12"/>
  <c r="CD38" i="12"/>
  <c r="CG38" i="12" s="1"/>
  <c r="CF37" i="12"/>
  <c r="CE37" i="12"/>
  <c r="CD37" i="12"/>
  <c r="CF36" i="12"/>
  <c r="CE36" i="12"/>
  <c r="CD36" i="12"/>
  <c r="CF35" i="12"/>
  <c r="CE35" i="12"/>
  <c r="CD35" i="12"/>
  <c r="CB43" i="12"/>
  <c r="CA43" i="12"/>
  <c r="BZ43" i="12"/>
  <c r="CC43" i="12" s="1"/>
  <c r="CB42" i="12"/>
  <c r="CA42" i="12"/>
  <c r="BZ42" i="12"/>
  <c r="CB41" i="12"/>
  <c r="CA41" i="12"/>
  <c r="BZ41" i="12"/>
  <c r="CB40" i="12"/>
  <c r="CA40" i="12"/>
  <c r="BZ40" i="12"/>
  <c r="CB39" i="12"/>
  <c r="CA39" i="12"/>
  <c r="BZ39" i="12"/>
  <c r="CC39" i="12" s="1"/>
  <c r="CB38" i="12"/>
  <c r="CA38" i="12"/>
  <c r="BZ38" i="12"/>
  <c r="CB37" i="12"/>
  <c r="CA37" i="12"/>
  <c r="BZ37" i="12"/>
  <c r="CB36" i="12"/>
  <c r="CA36" i="12"/>
  <c r="BZ36" i="12"/>
  <c r="CB35" i="12"/>
  <c r="CA35" i="12"/>
  <c r="BZ35" i="12"/>
  <c r="CB31" i="12"/>
  <c r="CC31" i="12" s="1"/>
  <c r="CA31" i="12"/>
  <c r="BZ31" i="12"/>
  <c r="CB30" i="12"/>
  <c r="CA30" i="12"/>
  <c r="BZ30" i="12"/>
  <c r="CB29" i="12"/>
  <c r="CA29" i="12"/>
  <c r="BZ29" i="12"/>
  <c r="CB28" i="12"/>
  <c r="CA28" i="12"/>
  <c r="BZ28" i="12"/>
  <c r="CC28" i="12" s="1"/>
  <c r="CB27" i="12"/>
  <c r="CA27" i="12"/>
  <c r="BZ27" i="12"/>
  <c r="CB26" i="12"/>
  <c r="CA26" i="12"/>
  <c r="BZ26" i="12"/>
  <c r="CB25" i="12"/>
  <c r="CA25" i="12"/>
  <c r="BZ25" i="12"/>
  <c r="CB24" i="12"/>
  <c r="CA24" i="12"/>
  <c r="BZ24" i="12"/>
  <c r="CB23" i="12"/>
  <c r="CC23" i="12" s="1"/>
  <c r="CA23" i="12"/>
  <c r="BZ23" i="12"/>
  <c r="CB22" i="12"/>
  <c r="CA22" i="12"/>
  <c r="BZ22" i="12"/>
  <c r="CB18" i="12"/>
  <c r="CA18" i="12"/>
  <c r="BZ18" i="12"/>
  <c r="CB17" i="12"/>
  <c r="CA17" i="12"/>
  <c r="BZ17" i="12"/>
  <c r="CC17" i="12" s="1"/>
  <c r="CB16" i="12"/>
  <c r="CA16" i="12"/>
  <c r="BZ16" i="12"/>
  <c r="CB15" i="12"/>
  <c r="CA15" i="12"/>
  <c r="BZ15" i="12"/>
  <c r="CB14" i="12"/>
  <c r="CA14" i="12"/>
  <c r="BZ14" i="12"/>
  <c r="CB13" i="12"/>
  <c r="CA13" i="12"/>
  <c r="BZ13" i="12"/>
  <c r="CC13" i="12" s="1"/>
  <c r="CB12" i="12"/>
  <c r="CC12" i="12" s="1"/>
  <c r="CA12" i="12"/>
  <c r="BZ12" i="12"/>
  <c r="CB11" i="12"/>
  <c r="CA11" i="12"/>
  <c r="BZ11" i="12"/>
  <c r="CB10" i="12"/>
  <c r="CA10" i="12"/>
  <c r="BZ10" i="12"/>
  <c r="CB9" i="12"/>
  <c r="CA9" i="12"/>
  <c r="BZ9" i="12"/>
  <c r="CC9" i="12" s="1"/>
  <c r="BX43" i="12"/>
  <c r="BW43" i="12"/>
  <c r="BV43" i="12"/>
  <c r="BU43" i="12"/>
  <c r="BX42" i="12"/>
  <c r="BW42" i="12"/>
  <c r="BV42" i="12"/>
  <c r="BU42" i="12"/>
  <c r="BX41" i="12"/>
  <c r="BW41" i="12"/>
  <c r="BV41" i="12"/>
  <c r="BU41" i="12"/>
  <c r="BX40" i="12"/>
  <c r="BW40" i="12"/>
  <c r="BV40" i="12"/>
  <c r="BU40" i="12"/>
  <c r="BX39" i="12"/>
  <c r="BW39" i="12"/>
  <c r="BV39" i="12"/>
  <c r="BU39" i="12"/>
  <c r="BX38" i="12"/>
  <c r="BW38" i="12"/>
  <c r="BV38" i="12"/>
  <c r="BU38" i="12"/>
  <c r="BX37" i="12"/>
  <c r="BW37" i="12"/>
  <c r="BV37" i="12"/>
  <c r="BU37" i="12"/>
  <c r="BX36" i="12"/>
  <c r="BY36" i="12" s="1"/>
  <c r="BW36" i="12"/>
  <c r="BV36" i="12"/>
  <c r="BU36" i="12"/>
  <c r="BX35" i="12"/>
  <c r="BW35" i="12"/>
  <c r="BV35" i="12"/>
  <c r="BU35" i="12"/>
  <c r="BX31" i="12"/>
  <c r="BY31" i="12" s="1"/>
  <c r="BW31" i="12"/>
  <c r="BV31" i="12"/>
  <c r="BU31" i="12"/>
  <c r="BX30" i="12"/>
  <c r="BW30" i="12"/>
  <c r="BV30" i="12"/>
  <c r="BU30" i="12"/>
  <c r="BX29" i="12"/>
  <c r="BW29" i="12"/>
  <c r="BV29" i="12"/>
  <c r="BU29" i="12"/>
  <c r="BX28" i="12"/>
  <c r="BW28" i="12"/>
  <c r="BV28" i="12"/>
  <c r="BU28" i="12"/>
  <c r="BX27" i="12"/>
  <c r="BY27" i="12" s="1"/>
  <c r="BW27" i="12"/>
  <c r="BV27" i="12"/>
  <c r="BU27" i="12"/>
  <c r="BX26" i="12"/>
  <c r="BW26" i="12"/>
  <c r="BV26" i="12"/>
  <c r="BU26" i="12"/>
  <c r="BX25" i="12"/>
  <c r="BW25" i="12"/>
  <c r="BV25" i="12"/>
  <c r="BU25" i="12"/>
  <c r="BX24" i="12"/>
  <c r="BW24" i="12"/>
  <c r="BV24" i="12"/>
  <c r="BU24" i="12"/>
  <c r="BX23" i="12"/>
  <c r="BW23" i="12"/>
  <c r="BV23" i="12"/>
  <c r="BU23" i="12"/>
  <c r="BX22" i="12"/>
  <c r="BW22" i="12"/>
  <c r="BV22" i="12"/>
  <c r="BU22" i="12"/>
  <c r="BX18" i="12"/>
  <c r="BY18" i="12" s="1"/>
  <c r="BW18" i="12"/>
  <c r="BV18" i="12"/>
  <c r="BU18" i="12"/>
  <c r="BX17" i="12"/>
  <c r="BW17" i="12"/>
  <c r="BV17" i="12"/>
  <c r="BU17" i="12"/>
  <c r="BX16" i="12"/>
  <c r="BY16" i="12" s="1"/>
  <c r="BW16" i="12"/>
  <c r="BV16" i="12"/>
  <c r="BU16" i="12"/>
  <c r="BX15" i="12"/>
  <c r="BW15" i="12"/>
  <c r="BV15" i="12"/>
  <c r="BU15" i="12"/>
  <c r="BX14" i="12"/>
  <c r="BY14" i="12" s="1"/>
  <c r="BW14" i="12"/>
  <c r="BV14" i="12"/>
  <c r="BU14" i="12"/>
  <c r="BX13" i="12"/>
  <c r="BW13" i="12"/>
  <c r="BV13" i="12"/>
  <c r="BU13" i="12"/>
  <c r="BX12" i="12"/>
  <c r="BY12" i="12" s="1"/>
  <c r="BW12" i="12"/>
  <c r="BV12" i="12"/>
  <c r="BU12" i="12"/>
  <c r="BX11" i="12"/>
  <c r="BW11" i="12"/>
  <c r="BV11" i="12"/>
  <c r="BU11" i="12"/>
  <c r="BX10" i="12"/>
  <c r="BW10" i="12"/>
  <c r="BV10" i="12"/>
  <c r="BU10" i="12"/>
  <c r="BX9" i="12"/>
  <c r="BW9" i="12"/>
  <c r="BV9" i="12"/>
  <c r="BU9" i="12"/>
  <c r="AI7" i="21"/>
  <c r="CG27" i="12"/>
  <c r="CC35" i="12"/>
  <c r="BY42" i="12"/>
  <c r="BY40" i="12"/>
  <c r="BY25" i="12"/>
  <c r="BY10" i="12"/>
  <c r="K56" i="12"/>
  <c r="K57" i="12"/>
  <c r="K58" i="12"/>
  <c r="K59" i="12"/>
  <c r="K60" i="12"/>
  <c r="K55" i="12"/>
  <c r="AP43" i="12"/>
  <c r="AO43" i="12"/>
  <c r="AN43" i="12"/>
  <c r="AP42" i="12"/>
  <c r="AO42" i="12"/>
  <c r="AN42" i="12"/>
  <c r="AP41" i="12"/>
  <c r="AO41" i="12"/>
  <c r="AN41" i="12"/>
  <c r="AP40" i="12"/>
  <c r="AO40" i="12"/>
  <c r="AN40" i="12"/>
  <c r="AP39" i="12"/>
  <c r="AO39" i="12"/>
  <c r="AN39" i="12"/>
  <c r="AP38" i="12"/>
  <c r="AO38" i="12"/>
  <c r="AN38" i="12"/>
  <c r="AP37" i="12"/>
  <c r="AO37" i="12"/>
  <c r="AN37" i="12"/>
  <c r="AP36" i="12"/>
  <c r="AO36" i="12"/>
  <c r="AN36" i="12"/>
  <c r="AP35" i="12"/>
  <c r="AO35" i="12"/>
  <c r="AN35" i="12"/>
  <c r="AP31" i="12"/>
  <c r="AO31" i="12"/>
  <c r="AN31" i="12"/>
  <c r="AP30" i="12"/>
  <c r="AO30" i="12"/>
  <c r="AN30" i="12"/>
  <c r="AP29" i="12"/>
  <c r="AO29" i="12"/>
  <c r="AN29" i="12"/>
  <c r="AP28" i="12"/>
  <c r="AO28" i="12"/>
  <c r="AN28" i="12"/>
  <c r="AP27" i="12"/>
  <c r="AO27" i="12"/>
  <c r="AN27" i="12"/>
  <c r="AP26" i="12"/>
  <c r="AO26" i="12"/>
  <c r="AN26" i="12"/>
  <c r="AP25" i="12"/>
  <c r="AO25" i="12"/>
  <c r="AN25" i="12"/>
  <c r="AP24" i="12"/>
  <c r="AO24" i="12"/>
  <c r="AN24" i="12"/>
  <c r="AP23" i="12"/>
  <c r="AO23" i="12"/>
  <c r="AN23" i="12"/>
  <c r="AP22" i="12"/>
  <c r="AO22" i="12"/>
  <c r="AN22" i="12"/>
  <c r="AP18" i="12"/>
  <c r="AO18" i="12"/>
  <c r="AN18" i="12"/>
  <c r="AP17" i="12"/>
  <c r="AO17" i="12"/>
  <c r="AN17" i="12"/>
  <c r="AP16" i="12"/>
  <c r="AO16" i="12"/>
  <c r="AN16" i="12"/>
  <c r="AP15" i="12"/>
  <c r="AO15" i="12"/>
  <c r="AN15" i="12"/>
  <c r="AP14" i="12"/>
  <c r="AO14" i="12"/>
  <c r="AN14" i="12"/>
  <c r="AP13" i="12"/>
  <c r="AO13" i="12"/>
  <c r="AN13" i="12"/>
  <c r="AP12" i="12"/>
  <c r="AO12" i="12"/>
  <c r="AN12" i="12"/>
  <c r="AP11" i="12"/>
  <c r="AO11" i="12"/>
  <c r="AN11" i="12"/>
  <c r="AP10" i="12"/>
  <c r="AO10" i="12"/>
  <c r="AN10" i="12"/>
  <c r="AP9" i="12"/>
  <c r="AO9" i="12"/>
  <c r="AN9" i="12"/>
  <c r="AL12" i="21"/>
  <c r="AK12" i="21"/>
  <c r="AJ12" i="21"/>
  <c r="AI12" i="21"/>
  <c r="AL11" i="21"/>
  <c r="AK11" i="21"/>
  <c r="AJ11" i="21"/>
  <c r="AI11" i="21"/>
  <c r="AL10" i="21"/>
  <c r="AK10" i="21"/>
  <c r="AJ10" i="21"/>
  <c r="AI10" i="21"/>
  <c r="AL9" i="21"/>
  <c r="AK9" i="21"/>
  <c r="AJ9" i="21"/>
  <c r="AI9" i="21"/>
  <c r="AL8" i="21"/>
  <c r="AK8" i="21"/>
  <c r="AJ8" i="21"/>
  <c r="AI8" i="21"/>
  <c r="AL7" i="21"/>
  <c r="AK7" i="21"/>
  <c r="AJ7" i="21"/>
  <c r="F25" i="21"/>
  <c r="F24" i="21"/>
  <c r="F23" i="21"/>
  <c r="F22" i="21"/>
  <c r="F21" i="21"/>
  <c r="F20" i="21"/>
  <c r="P12" i="21"/>
  <c r="P11" i="21"/>
  <c r="P10" i="21"/>
  <c r="P9" i="21"/>
  <c r="P8" i="21"/>
  <c r="P7" i="21"/>
  <c r="CG9" i="12" l="1"/>
  <c r="CG17" i="12"/>
  <c r="CG14" i="22"/>
  <c r="CG28" i="12"/>
  <c r="AQ36" i="11"/>
  <c r="BY23" i="12"/>
  <c r="BY29" i="12"/>
  <c r="BY38" i="12"/>
  <c r="AQ14" i="11"/>
  <c r="AQ28" i="11"/>
  <c r="CC22" i="22"/>
  <c r="AQ23" i="12"/>
  <c r="AQ31" i="12"/>
  <c r="AQ42" i="12"/>
  <c r="CC38" i="22"/>
  <c r="BY39" i="22"/>
  <c r="CC42" i="22"/>
  <c r="AQ10" i="11"/>
  <c r="AQ26" i="11"/>
  <c r="CC11" i="12"/>
  <c r="CC14" i="12"/>
  <c r="CC25" i="12"/>
  <c r="CC30" i="12"/>
  <c r="CC36" i="12"/>
  <c r="CG35" i="12"/>
  <c r="CG43" i="12"/>
  <c r="CG26" i="12"/>
  <c r="CG29" i="12"/>
  <c r="CG11" i="12"/>
  <c r="CG14" i="12"/>
  <c r="CG16" i="12"/>
  <c r="CG11" i="22"/>
  <c r="CG15" i="22"/>
  <c r="CG37" i="22"/>
  <c r="AQ40" i="11"/>
  <c r="CC43" i="22"/>
  <c r="AQ40" i="12"/>
  <c r="AQ22" i="12"/>
  <c r="AQ30" i="12"/>
  <c r="AQ41" i="12"/>
  <c r="CC42" i="12"/>
  <c r="CG36" i="12"/>
  <c r="CG41" i="12"/>
  <c r="CG25" i="12"/>
  <c r="CG12" i="12"/>
  <c r="CC10" i="22"/>
  <c r="CC11" i="22"/>
  <c r="BY16" i="22"/>
  <c r="CC18" i="22"/>
  <c r="BY23" i="22"/>
  <c r="CG13" i="12"/>
  <c r="BY14" i="22"/>
  <c r="BY18" i="22"/>
  <c r="CG36" i="22"/>
  <c r="CC13" i="22"/>
  <c r="BY15" i="22"/>
  <c r="CG23" i="22"/>
  <c r="CC24" i="22"/>
  <c r="BY26" i="22"/>
  <c r="CG27" i="22"/>
  <c r="CG41" i="22"/>
  <c r="AQ18" i="11"/>
  <c r="CG40" i="22"/>
  <c r="BY12" i="22"/>
  <c r="CG13" i="22"/>
  <c r="CG16" i="22"/>
  <c r="BY22" i="22"/>
  <c r="CC28" i="22"/>
  <c r="CG38" i="22"/>
  <c r="AQ15" i="11"/>
  <c r="AQ24" i="11"/>
  <c r="AQ42" i="11"/>
  <c r="CC24" i="12"/>
  <c r="CG9" i="22"/>
  <c r="CG17" i="22"/>
  <c r="BY27" i="22"/>
  <c r="CC29" i="22"/>
  <c r="BY38" i="22"/>
  <c r="AO44" i="11"/>
  <c r="AQ37" i="11"/>
  <c r="AQ12" i="22"/>
  <c r="AQ23" i="22"/>
  <c r="AQ31" i="22"/>
  <c r="AQ42" i="22"/>
  <c r="BY17" i="22"/>
  <c r="CG24" i="22"/>
  <c r="CC26" i="22"/>
  <c r="CG28" i="22"/>
  <c r="CC37" i="22"/>
  <c r="CG39" i="22"/>
  <c r="BY42" i="22"/>
  <c r="AQ30" i="11"/>
  <c r="AQ38" i="11"/>
  <c r="AN19" i="11"/>
  <c r="CC22" i="12"/>
  <c r="CC41" i="12"/>
  <c r="CG40" i="12"/>
  <c r="CC12" i="22"/>
  <c r="CC16" i="22"/>
  <c r="CC23" i="22"/>
  <c r="BY28" i="22"/>
  <c r="CC31" i="22"/>
  <c r="AQ12" i="11"/>
  <c r="AQ27" i="11"/>
  <c r="AQ43" i="11"/>
  <c r="AQ9" i="22"/>
  <c r="AQ17" i="22"/>
  <c r="AQ28" i="22"/>
  <c r="AO44" i="22"/>
  <c r="AQ39" i="22"/>
  <c r="BY10" i="22"/>
  <c r="CC17" i="22"/>
  <c r="CG18" i="22"/>
  <c r="BY24" i="22"/>
  <c r="BY29" i="22"/>
  <c r="CG30" i="22"/>
  <c r="BY35" i="22"/>
  <c r="CG42" i="22"/>
  <c r="AQ15" i="22"/>
  <c r="AQ26" i="22"/>
  <c r="AQ37" i="22"/>
  <c r="CG22" i="22"/>
  <c r="BY30" i="22"/>
  <c r="CG31" i="22"/>
  <c r="CC40" i="22"/>
  <c r="CC41" i="22"/>
  <c r="AQ10" i="22"/>
  <c r="AQ18" i="22"/>
  <c r="AQ29" i="22"/>
  <c r="AQ40" i="22"/>
  <c r="BY11" i="22"/>
  <c r="CG12" i="22"/>
  <c r="CG25" i="22"/>
  <c r="CG26" i="22"/>
  <c r="CC27" i="22"/>
  <c r="BY31" i="22"/>
  <c r="BY36" i="22"/>
  <c r="BY37" i="22"/>
  <c r="BY25" i="22"/>
  <c r="CC36" i="22"/>
  <c r="CG43" i="22"/>
  <c r="CG29" i="22"/>
  <c r="BY40" i="22"/>
  <c r="BY43" i="22"/>
  <c r="CC9" i="22"/>
  <c r="CG10" i="22"/>
  <c r="BY13" i="22"/>
  <c r="CC14" i="22"/>
  <c r="CC25" i="22"/>
  <c r="CG35" i="22"/>
  <c r="CC39" i="22"/>
  <c r="BY41" i="22"/>
  <c r="AQ13" i="11"/>
  <c r="AQ25" i="11"/>
  <c r="AO19" i="11"/>
  <c r="AQ11" i="11"/>
  <c r="AQ23" i="11"/>
  <c r="AP44" i="11"/>
  <c r="AP19" i="11"/>
  <c r="AN32" i="11"/>
  <c r="AO32" i="11"/>
  <c r="AP32" i="11"/>
  <c r="AP45" i="11" s="1"/>
  <c r="AQ31" i="11"/>
  <c r="AQ41" i="11"/>
  <c r="AQ17" i="11"/>
  <c r="AQ22" i="11"/>
  <c r="AQ29" i="11"/>
  <c r="AN44" i="11"/>
  <c r="AQ39" i="11"/>
  <c r="AQ26" i="12"/>
  <c r="CC10" i="12"/>
  <c r="CC15" i="12"/>
  <c r="CC18" i="12"/>
  <c r="CC26" i="12"/>
  <c r="CC29" i="12"/>
  <c r="CC37" i="12"/>
  <c r="CC40" i="12"/>
  <c r="CG39" i="12"/>
  <c r="CG22" i="12"/>
  <c r="CG30" i="12"/>
  <c r="CG10" i="12"/>
  <c r="CG15" i="12"/>
  <c r="CG18" i="12"/>
  <c r="AP44" i="12"/>
  <c r="BY9" i="12"/>
  <c r="BY13" i="12"/>
  <c r="BY15" i="12"/>
  <c r="BY22" i="12"/>
  <c r="BY26" i="12"/>
  <c r="BY30" i="12"/>
  <c r="BY35" i="12"/>
  <c r="BY39" i="12"/>
  <c r="BY43" i="12"/>
  <c r="CC27" i="12"/>
  <c r="CC38" i="12"/>
  <c r="CG37" i="12"/>
  <c r="CG23" i="12"/>
  <c r="CG31" i="12"/>
  <c r="BY11" i="12"/>
  <c r="BY17" i="12"/>
  <c r="BY24" i="12"/>
  <c r="BY28" i="12"/>
  <c r="BY37" i="12"/>
  <c r="BY41" i="12"/>
  <c r="CC16" i="12"/>
  <c r="AQ9" i="11"/>
  <c r="AQ35" i="11"/>
  <c r="AP19" i="22"/>
  <c r="AQ13" i="22"/>
  <c r="AQ24" i="22"/>
  <c r="AQ35" i="22"/>
  <c r="AQ43" i="22"/>
  <c r="AP32" i="22"/>
  <c r="AO19" i="22"/>
  <c r="AQ16" i="22"/>
  <c r="AQ27" i="22"/>
  <c r="AQ38" i="22"/>
  <c r="AP44" i="22"/>
  <c r="AQ11" i="22"/>
  <c r="AQ22" i="22"/>
  <c r="AQ30" i="22"/>
  <c r="AQ41" i="22"/>
  <c r="AQ14" i="22"/>
  <c r="AO32" i="22"/>
  <c r="AQ25" i="22"/>
  <c r="AQ36" i="22"/>
  <c r="AN44" i="22"/>
  <c r="AN32" i="22"/>
  <c r="AN19" i="22"/>
  <c r="AQ14" i="12"/>
  <c r="AQ17" i="12"/>
  <c r="AQ39" i="12"/>
  <c r="AQ15" i="12"/>
  <c r="AQ37" i="12"/>
  <c r="AQ10" i="12"/>
  <c r="AQ13" i="12"/>
  <c r="AQ18" i="12"/>
  <c r="AQ29" i="12"/>
  <c r="AQ38" i="12"/>
  <c r="AP32" i="12"/>
  <c r="AO44" i="12"/>
  <c r="AQ43" i="12"/>
  <c r="AO19" i="12"/>
  <c r="AO32" i="12"/>
  <c r="AQ25" i="12"/>
  <c r="AN44" i="12"/>
  <c r="AQ16" i="12"/>
  <c r="AQ27" i="12"/>
  <c r="AQ35" i="12"/>
  <c r="AN32" i="12"/>
  <c r="AQ12" i="12"/>
  <c r="AQ28" i="12"/>
  <c r="AP19" i="12"/>
  <c r="AQ11" i="12"/>
  <c r="AN19" i="12"/>
  <c r="AQ24" i="12"/>
  <c r="AQ36" i="12"/>
  <c r="AQ9" i="12"/>
  <c r="P13" i="21"/>
  <c r="AL12" i="20"/>
  <c r="AK12" i="20"/>
  <c r="AJ12" i="20"/>
  <c r="AI12" i="20"/>
  <c r="AL11" i="20"/>
  <c r="AK11" i="20"/>
  <c r="AJ11" i="20"/>
  <c r="AI11" i="20"/>
  <c r="AL10" i="20"/>
  <c r="AK10" i="20"/>
  <c r="AJ10" i="20"/>
  <c r="AI10" i="20"/>
  <c r="AL9" i="20"/>
  <c r="AK9" i="20"/>
  <c r="AJ9" i="20"/>
  <c r="AI9" i="20"/>
  <c r="AL8" i="20"/>
  <c r="AK8" i="20"/>
  <c r="AJ8" i="20"/>
  <c r="AI8" i="20"/>
  <c r="AL7" i="20"/>
  <c r="AK7" i="20"/>
  <c r="AJ7" i="20"/>
  <c r="AI7" i="20"/>
  <c r="F25" i="20"/>
  <c r="F24" i="20"/>
  <c r="F23" i="20"/>
  <c r="F22" i="20"/>
  <c r="F21" i="20"/>
  <c r="F20" i="20"/>
  <c r="P12" i="20"/>
  <c r="P11" i="20"/>
  <c r="P10" i="20"/>
  <c r="P9" i="20"/>
  <c r="P8" i="20"/>
  <c r="P7" i="20"/>
  <c r="AQ19" i="11" l="1"/>
  <c r="AO45" i="11"/>
  <c r="AO45" i="22"/>
  <c r="AN45" i="11"/>
  <c r="AQ32" i="11"/>
  <c r="AN45" i="22"/>
  <c r="AP45" i="22"/>
  <c r="AQ32" i="22"/>
  <c r="AQ19" i="22"/>
  <c r="AQ44" i="22"/>
  <c r="AQ44" i="11"/>
  <c r="AQ44" i="12"/>
  <c r="AQ32" i="12"/>
  <c r="AP45" i="12"/>
  <c r="AO45" i="12"/>
  <c r="AN45" i="12"/>
  <c r="AQ19" i="12"/>
  <c r="P13" i="20"/>
  <c r="AL12" i="18"/>
  <c r="AK12" i="18"/>
  <c r="AJ12" i="18"/>
  <c r="AI12" i="18"/>
  <c r="AL11" i="18"/>
  <c r="AK11" i="18"/>
  <c r="AJ11" i="18"/>
  <c r="AI11" i="18"/>
  <c r="AL10" i="18"/>
  <c r="AK10" i="18"/>
  <c r="AJ10" i="18"/>
  <c r="AI10" i="18"/>
  <c r="AL9" i="18"/>
  <c r="AK9" i="18"/>
  <c r="AJ9" i="18"/>
  <c r="AI9" i="18"/>
  <c r="AL8" i="18"/>
  <c r="AK8" i="18"/>
  <c r="AJ8" i="18"/>
  <c r="AI8" i="18"/>
  <c r="AL7" i="18"/>
  <c r="AK7" i="18"/>
  <c r="AJ7" i="18"/>
  <c r="AI7" i="18"/>
  <c r="F25" i="18"/>
  <c r="F24" i="18"/>
  <c r="F23" i="18"/>
  <c r="F22" i="18"/>
  <c r="F21" i="18"/>
  <c r="F20" i="18"/>
  <c r="P12" i="18"/>
  <c r="P11" i="18"/>
  <c r="P10" i="18"/>
  <c r="P9" i="18"/>
  <c r="P8" i="18"/>
  <c r="P7" i="18"/>
  <c r="AL12" i="17"/>
  <c r="AK12" i="17"/>
  <c r="AJ12" i="17"/>
  <c r="AI12" i="17"/>
  <c r="AL11" i="17"/>
  <c r="AK11" i="17"/>
  <c r="AJ11" i="17"/>
  <c r="AI11" i="17"/>
  <c r="AL10" i="17"/>
  <c r="AK10" i="17"/>
  <c r="AJ10" i="17"/>
  <c r="AI10" i="17"/>
  <c r="AL9" i="17"/>
  <c r="AK9" i="17"/>
  <c r="AJ9" i="17"/>
  <c r="AI9" i="17"/>
  <c r="AL8" i="17"/>
  <c r="AK8" i="17"/>
  <c r="AJ8" i="17"/>
  <c r="AI8" i="17"/>
  <c r="AL7" i="17"/>
  <c r="AK7" i="17"/>
  <c r="AJ7" i="17"/>
  <c r="AI7" i="17"/>
  <c r="P12" i="17"/>
  <c r="P11" i="17"/>
  <c r="P10" i="17"/>
  <c r="P9" i="17"/>
  <c r="P8" i="17"/>
  <c r="P7" i="17"/>
  <c r="J5" i="17"/>
  <c r="T4" i="17" s="1"/>
  <c r="AJ5" i="17" s="1"/>
  <c r="F25" i="17"/>
  <c r="F24" i="17"/>
  <c r="F23" i="17"/>
  <c r="F22" i="17"/>
  <c r="F21" i="17"/>
  <c r="F20" i="17"/>
  <c r="AQ45" i="22" l="1"/>
  <c r="AQ45" i="11"/>
  <c r="AQ45" i="12"/>
  <c r="P13" i="18"/>
  <c r="P13" i="17"/>
  <c r="P31" i="23"/>
  <c r="O31" i="23"/>
  <c r="N31" i="23"/>
  <c r="M31" i="23"/>
  <c r="L31" i="23"/>
  <c r="K31" i="23"/>
  <c r="J31" i="23"/>
  <c r="I31" i="23"/>
  <c r="H31" i="23"/>
  <c r="G31" i="23"/>
  <c r="F31" i="23"/>
  <c r="E31" i="23"/>
  <c r="J24" i="23"/>
  <c r="I24" i="23"/>
  <c r="H24" i="23"/>
  <c r="G24" i="23"/>
  <c r="F24" i="23"/>
  <c r="E24" i="23"/>
  <c r="J23" i="23"/>
  <c r="I23" i="23"/>
  <c r="H23" i="23"/>
  <c r="G23" i="23"/>
  <c r="F23" i="23"/>
  <c r="E23" i="23"/>
  <c r="J22" i="23"/>
  <c r="I22" i="23"/>
  <c r="H22" i="23"/>
  <c r="G22" i="23"/>
  <c r="F22" i="23"/>
  <c r="E22" i="23"/>
  <c r="J21" i="23"/>
  <c r="I21" i="23"/>
  <c r="H21" i="23"/>
  <c r="G21" i="23"/>
  <c r="F21" i="23"/>
  <c r="E21" i="23"/>
  <c r="C14" i="23"/>
  <c r="C19" i="23" s="1"/>
  <c r="C24" i="23" s="1"/>
  <c r="C13" i="23"/>
  <c r="C18" i="23" s="1"/>
  <c r="C23" i="23" s="1"/>
  <c r="E3" i="23"/>
  <c r="E29" i="23" s="1"/>
  <c r="K7" i="2"/>
  <c r="J7" i="2"/>
  <c r="I7" i="2"/>
  <c r="H7" i="2"/>
  <c r="G7" i="2"/>
  <c r="F7" i="2"/>
  <c r="E7" i="2"/>
  <c r="F4" i="2"/>
  <c r="E4" i="2"/>
  <c r="U32" i="10"/>
  <c r="Y31" i="10"/>
  <c r="V30" i="10"/>
  <c r="Y29" i="10"/>
  <c r="V28" i="10"/>
  <c r="V27" i="10"/>
  <c r="AH18" i="10"/>
  <c r="AG18" i="10"/>
  <c r="AF18" i="10"/>
  <c r="AE18" i="10"/>
  <c r="P18" i="10"/>
  <c r="O18" i="10"/>
  <c r="N18" i="10"/>
  <c r="M18" i="10"/>
  <c r="L18" i="10"/>
  <c r="K18" i="10"/>
  <c r="T17" i="10"/>
  <c r="T16" i="10"/>
  <c r="T15" i="10"/>
  <c r="T14" i="10"/>
  <c r="T12" i="10"/>
  <c r="T11" i="10"/>
  <c r="T10" i="10"/>
  <c r="T9" i="10"/>
  <c r="K5" i="10"/>
  <c r="U4" i="10" s="1"/>
  <c r="AK5" i="10" s="1"/>
  <c r="AZ60" i="11"/>
  <c r="AZ59" i="11"/>
  <c r="AZ58" i="11"/>
  <c r="AZ57" i="11"/>
  <c r="AZ56" i="11"/>
  <c r="AZ55" i="11"/>
  <c r="O51" i="11"/>
  <c r="AL44" i="11"/>
  <c r="AK44" i="11"/>
  <c r="AJ44" i="11"/>
  <c r="AH44" i="11"/>
  <c r="AG44" i="11"/>
  <c r="AF44" i="11"/>
  <c r="AD44" i="11"/>
  <c r="AC44" i="11"/>
  <c r="AB44" i="11"/>
  <c r="Z44" i="11"/>
  <c r="Y44" i="11"/>
  <c r="X44" i="11"/>
  <c r="V44" i="11"/>
  <c r="U44" i="11"/>
  <c r="T44" i="11"/>
  <c r="R44" i="11"/>
  <c r="Q44" i="11"/>
  <c r="P44" i="11"/>
  <c r="BS43" i="11"/>
  <c r="BO43" i="11"/>
  <c r="BK43" i="11"/>
  <c r="AT43" i="11"/>
  <c r="AM43" i="11"/>
  <c r="AI43" i="11"/>
  <c r="AE43" i="11"/>
  <c r="AA43" i="11"/>
  <c r="W43" i="11"/>
  <c r="S43" i="11"/>
  <c r="BS42" i="11"/>
  <c r="BO42" i="11"/>
  <c r="BK42" i="11"/>
  <c r="AT42" i="11"/>
  <c r="AM42" i="11"/>
  <c r="AI42" i="11"/>
  <c r="AE42" i="11"/>
  <c r="AA42" i="11"/>
  <c r="W42" i="11"/>
  <c r="S42" i="11"/>
  <c r="BS41" i="11"/>
  <c r="BO41" i="11"/>
  <c r="BK41" i="11"/>
  <c r="AT41" i="11"/>
  <c r="AM41" i="11"/>
  <c r="AI41" i="11"/>
  <c r="AE41" i="11"/>
  <c r="AA41" i="11"/>
  <c r="W41" i="11"/>
  <c r="S41" i="11"/>
  <c r="BS40" i="11"/>
  <c r="BO40" i="11"/>
  <c r="BK40" i="11"/>
  <c r="AT40" i="11"/>
  <c r="AM40" i="11"/>
  <c r="AI40" i="11"/>
  <c r="AE40" i="11"/>
  <c r="AA40" i="11"/>
  <c r="W40" i="11"/>
  <c r="S40" i="11"/>
  <c r="BS39" i="11"/>
  <c r="BO39" i="11"/>
  <c r="BK39" i="11"/>
  <c r="AT39" i="11"/>
  <c r="AM39" i="11"/>
  <c r="AI39" i="11"/>
  <c r="AE39" i="11"/>
  <c r="AA39" i="11"/>
  <c r="W39" i="11"/>
  <c r="S39" i="11"/>
  <c r="BS38" i="11"/>
  <c r="BO38" i="11"/>
  <c r="BK38" i="11"/>
  <c r="AT38" i="11"/>
  <c r="AM38" i="11"/>
  <c r="AI38" i="11"/>
  <c r="AE38" i="11"/>
  <c r="AA38" i="11"/>
  <c r="W38" i="11"/>
  <c r="S38" i="11"/>
  <c r="BS37" i="11"/>
  <c r="BO37" i="11"/>
  <c r="BK37" i="11"/>
  <c r="AT37" i="11"/>
  <c r="AM37" i="11"/>
  <c r="AI37" i="11"/>
  <c r="AE37" i="11"/>
  <c r="AA37" i="11"/>
  <c r="W37" i="11"/>
  <c r="S37" i="11"/>
  <c r="BS36" i="11"/>
  <c r="BO36" i="11"/>
  <c r="BK36" i="11"/>
  <c r="AT36" i="11"/>
  <c r="AM36" i="11"/>
  <c r="AI36" i="11"/>
  <c r="AE36" i="11"/>
  <c r="AA36" i="11"/>
  <c r="W36" i="11"/>
  <c r="S36" i="11"/>
  <c r="B36" i="11"/>
  <c r="B37" i="11" s="1"/>
  <c r="B38" i="11" s="1"/>
  <c r="B39" i="11" s="1"/>
  <c r="B40" i="11" s="1"/>
  <c r="B41" i="11" s="1"/>
  <c r="B42" i="11" s="1"/>
  <c r="B43" i="11" s="1"/>
  <c r="BS35" i="11"/>
  <c r="BO35" i="11"/>
  <c r="BK35" i="11"/>
  <c r="AT35" i="11"/>
  <c r="AM35" i="11"/>
  <c r="AI35" i="11"/>
  <c r="AE35" i="11"/>
  <c r="AA35" i="11"/>
  <c r="W35" i="11"/>
  <c r="S35" i="11"/>
  <c r="AL32" i="11"/>
  <c r="AK32" i="11"/>
  <c r="AJ32" i="11"/>
  <c r="AH32" i="11"/>
  <c r="AG32" i="11"/>
  <c r="AF32" i="11"/>
  <c r="AD32" i="11"/>
  <c r="AC32" i="11"/>
  <c r="AB32" i="11"/>
  <c r="Z32" i="11"/>
  <c r="Y32" i="11"/>
  <c r="X32" i="11"/>
  <c r="V32" i="11"/>
  <c r="U32" i="11"/>
  <c r="T32" i="11"/>
  <c r="R32" i="11"/>
  <c r="Q32" i="11"/>
  <c r="P32" i="11"/>
  <c r="BS31" i="11"/>
  <c r="BO31" i="11"/>
  <c r="BK31" i="11"/>
  <c r="AT31" i="11"/>
  <c r="AM31" i="11"/>
  <c r="AI31" i="11"/>
  <c r="AE31" i="11"/>
  <c r="AA31" i="11"/>
  <c r="W31" i="11"/>
  <c r="S31" i="11"/>
  <c r="BS30" i="11"/>
  <c r="BO30" i="11"/>
  <c r="BK30" i="11"/>
  <c r="AT30" i="11"/>
  <c r="AM30" i="11"/>
  <c r="AI30" i="11"/>
  <c r="AE30" i="11"/>
  <c r="AA30" i="11"/>
  <c r="W30" i="11"/>
  <c r="S30" i="11"/>
  <c r="BS29" i="11"/>
  <c r="BO29" i="11"/>
  <c r="BK29" i="11"/>
  <c r="AT29" i="11"/>
  <c r="AM29" i="11"/>
  <c r="AI29" i="11"/>
  <c r="AE29" i="11"/>
  <c r="AA29" i="11"/>
  <c r="W29" i="11"/>
  <c r="S29" i="11"/>
  <c r="BS28" i="11"/>
  <c r="BO28" i="11"/>
  <c r="BK28" i="11"/>
  <c r="AT28" i="11"/>
  <c r="AM28" i="11"/>
  <c r="AI28" i="11"/>
  <c r="AE28" i="11"/>
  <c r="AA28" i="11"/>
  <c r="W28" i="11"/>
  <c r="S28" i="11"/>
  <c r="BS27" i="11"/>
  <c r="BO27" i="11"/>
  <c r="BK27" i="11"/>
  <c r="AT27" i="11"/>
  <c r="AM27" i="11"/>
  <c r="AI27" i="11"/>
  <c r="AE27" i="11"/>
  <c r="AA27" i="11"/>
  <c r="W27" i="11"/>
  <c r="S27" i="11"/>
  <c r="BS26" i="11"/>
  <c r="BO26" i="11"/>
  <c r="BK26" i="11"/>
  <c r="AT26" i="11"/>
  <c r="AM26" i="11"/>
  <c r="AI26" i="11"/>
  <c r="AE26" i="11"/>
  <c r="AA26" i="11"/>
  <c r="W26" i="11"/>
  <c r="S26" i="11"/>
  <c r="BS25" i="11"/>
  <c r="BO25" i="11"/>
  <c r="BK25" i="11"/>
  <c r="AT25" i="11"/>
  <c r="AM25" i="11"/>
  <c r="AI25" i="11"/>
  <c r="AE25" i="11"/>
  <c r="AA25" i="11"/>
  <c r="W25" i="11"/>
  <c r="S25" i="11"/>
  <c r="BS24" i="11"/>
  <c r="BO24" i="11"/>
  <c r="BK24" i="11"/>
  <c r="AT24" i="11"/>
  <c r="AM24" i="11"/>
  <c r="AI24" i="11"/>
  <c r="AE24" i="11"/>
  <c r="AA24" i="11"/>
  <c r="W24" i="11"/>
  <c r="S24" i="11"/>
  <c r="BS23" i="11"/>
  <c r="BO23" i="11"/>
  <c r="BK23" i="11"/>
  <c r="AT23" i="11"/>
  <c r="AM23" i="11"/>
  <c r="AI23" i="11"/>
  <c r="AE23" i="11"/>
  <c r="AA23" i="11"/>
  <c r="W23" i="11"/>
  <c r="S23" i="11"/>
  <c r="B23" i="11"/>
  <c r="B24" i="11" s="1"/>
  <c r="B25" i="11" s="1"/>
  <c r="B26" i="11" s="1"/>
  <c r="B27" i="11" s="1"/>
  <c r="B28" i="11" s="1"/>
  <c r="BS22" i="11"/>
  <c r="BO22" i="11"/>
  <c r="BK22" i="11"/>
  <c r="AT22" i="11"/>
  <c r="AM22" i="11"/>
  <c r="AI22" i="11"/>
  <c r="AE22" i="11"/>
  <c r="AA22" i="11"/>
  <c r="W22" i="11"/>
  <c r="S22" i="11"/>
  <c r="AL19" i="11"/>
  <c r="AK19" i="11"/>
  <c r="AJ19" i="11"/>
  <c r="AH19" i="11"/>
  <c r="AG19" i="11"/>
  <c r="AF19" i="11"/>
  <c r="AD19" i="11"/>
  <c r="AC19" i="11"/>
  <c r="AB19" i="11"/>
  <c r="Z19" i="11"/>
  <c r="Y19" i="11"/>
  <c r="X19" i="11"/>
  <c r="V19" i="11"/>
  <c r="U19" i="11"/>
  <c r="T19" i="11"/>
  <c r="R19" i="11"/>
  <c r="Q19" i="11"/>
  <c r="P19" i="11"/>
  <c r="BS18" i="11"/>
  <c r="BO18" i="11"/>
  <c r="BK18" i="11"/>
  <c r="AT18" i="11"/>
  <c r="AM18" i="11"/>
  <c r="AI18" i="11"/>
  <c r="AE18" i="11"/>
  <c r="AA18" i="11"/>
  <c r="W18" i="11"/>
  <c r="S18" i="11"/>
  <c r="BS17" i="11"/>
  <c r="BO17" i="11"/>
  <c r="BK17" i="11"/>
  <c r="AT17" i="11"/>
  <c r="AM17" i="11"/>
  <c r="AI17" i="11"/>
  <c r="AE17" i="11"/>
  <c r="AA17" i="11"/>
  <c r="W17" i="11"/>
  <c r="S17" i="11"/>
  <c r="BS16" i="11"/>
  <c r="BO16" i="11"/>
  <c r="BK16" i="11"/>
  <c r="AT16" i="11"/>
  <c r="AM16" i="11"/>
  <c r="AI16" i="11"/>
  <c r="AE16" i="11"/>
  <c r="AA16" i="11"/>
  <c r="W16" i="11"/>
  <c r="S16" i="11"/>
  <c r="BS15" i="11"/>
  <c r="BO15" i="11"/>
  <c r="BK15" i="11"/>
  <c r="AT15" i="11"/>
  <c r="AM15" i="11"/>
  <c r="AI15" i="11"/>
  <c r="AE15" i="11"/>
  <c r="AA15" i="11"/>
  <c r="W15" i="11"/>
  <c r="S15" i="11"/>
  <c r="BS14" i="11"/>
  <c r="BO14" i="11"/>
  <c r="BK14" i="11"/>
  <c r="AT14" i="11"/>
  <c r="AM14" i="11"/>
  <c r="AI14" i="11"/>
  <c r="AE14" i="11"/>
  <c r="AA14" i="11"/>
  <c r="W14" i="11"/>
  <c r="S14" i="11"/>
  <c r="BS13" i="11"/>
  <c r="BO13" i="11"/>
  <c r="BK13" i="11"/>
  <c r="AT13" i="11"/>
  <c r="AM13" i="11"/>
  <c r="AI13" i="11"/>
  <c r="AE13" i="11"/>
  <c r="AA13" i="11"/>
  <c r="W13" i="11"/>
  <c r="S13" i="11"/>
  <c r="BS12" i="11"/>
  <c r="BO12" i="11"/>
  <c r="BK12" i="11"/>
  <c r="AT12" i="11"/>
  <c r="AM12" i="11"/>
  <c r="AI12" i="11"/>
  <c r="AE12" i="11"/>
  <c r="AA12" i="11"/>
  <c r="W12" i="11"/>
  <c r="S12" i="11"/>
  <c r="BS11" i="11"/>
  <c r="BO11" i="11"/>
  <c r="BK11" i="11"/>
  <c r="AT11" i="11"/>
  <c r="AM11" i="11"/>
  <c r="AI11" i="11"/>
  <c r="AE11" i="11"/>
  <c r="AA11" i="11"/>
  <c r="W11" i="11"/>
  <c r="S11" i="11"/>
  <c r="BS10" i="11"/>
  <c r="BO10" i="11"/>
  <c r="BK10" i="11"/>
  <c r="AT10" i="11"/>
  <c r="AM10" i="11"/>
  <c r="AI10" i="11"/>
  <c r="AE10" i="11"/>
  <c r="AA10" i="11"/>
  <c r="W10" i="11"/>
  <c r="S10" i="11"/>
  <c r="B10" i="11"/>
  <c r="B11" i="11" s="1"/>
  <c r="B12" i="11" s="1"/>
  <c r="B13" i="11" s="1"/>
  <c r="B14" i="11" s="1"/>
  <c r="B15" i="11" s="1"/>
  <c r="B16" i="11" s="1"/>
  <c r="B17" i="11" s="1"/>
  <c r="B18" i="11" s="1"/>
  <c r="BS9" i="11"/>
  <c r="BO9" i="11"/>
  <c r="BK9" i="11"/>
  <c r="AT9" i="11"/>
  <c r="AM9" i="11"/>
  <c r="AI9" i="11"/>
  <c r="AE9" i="11"/>
  <c r="AA9" i="11"/>
  <c r="W9" i="11"/>
  <c r="S9" i="11"/>
  <c r="P5" i="11"/>
  <c r="AX60" i="22"/>
  <c r="AW60" i="22"/>
  <c r="AV60" i="22"/>
  <c r="AF60" i="22"/>
  <c r="AE60" i="22"/>
  <c r="AA60" i="22"/>
  <c r="R60" i="22"/>
  <c r="Q60" i="22"/>
  <c r="P60" i="22"/>
  <c r="AL60" i="22"/>
  <c r="AI59" i="22"/>
  <c r="X59" i="22"/>
  <c r="AL59" i="22"/>
  <c r="AX58" i="22"/>
  <c r="AV58" i="22"/>
  <c r="AH58" i="22"/>
  <c r="AG58" i="22"/>
  <c r="AF58" i="22"/>
  <c r="AA58" i="22"/>
  <c r="W58" i="22"/>
  <c r="S58" i="22"/>
  <c r="R58" i="22"/>
  <c r="P58" i="22"/>
  <c r="AL58" i="22"/>
  <c r="AW57" i="22"/>
  <c r="AV57" i="22"/>
  <c r="AU57" i="22"/>
  <c r="AI57" i="22"/>
  <c r="AG57" i="22"/>
  <c r="AE57" i="22"/>
  <c r="AA57" i="22"/>
  <c r="Z57" i="22"/>
  <c r="X57" i="22"/>
  <c r="S57" i="22"/>
  <c r="Q57" i="22"/>
  <c r="P57" i="22"/>
  <c r="O57" i="22"/>
  <c r="AL57" i="22"/>
  <c r="AM56" i="22"/>
  <c r="AI56" i="22"/>
  <c r="AH56" i="22"/>
  <c r="X56" i="22"/>
  <c r="W56" i="22"/>
  <c r="AL56" i="22"/>
  <c r="AX55" i="22"/>
  <c r="AW55" i="22"/>
  <c r="AV55" i="22"/>
  <c r="AU55" i="22"/>
  <c r="AI55" i="22"/>
  <c r="AG55" i="22"/>
  <c r="AF55" i="22"/>
  <c r="AE55" i="22"/>
  <c r="AA55" i="22"/>
  <c r="Z55" i="22"/>
  <c r="X55" i="22"/>
  <c r="S55" i="22"/>
  <c r="R55" i="22"/>
  <c r="Q55" i="22"/>
  <c r="P55" i="22"/>
  <c r="O55" i="22"/>
  <c r="AL55" i="22"/>
  <c r="O51" i="22"/>
  <c r="AL44" i="22"/>
  <c r="AK44" i="22"/>
  <c r="AJ44" i="22"/>
  <c r="AH44" i="22"/>
  <c r="AG44" i="22"/>
  <c r="AF44" i="22"/>
  <c r="AD44" i="22"/>
  <c r="AC44" i="22"/>
  <c r="AB44" i="22"/>
  <c r="Z44" i="22"/>
  <c r="Y44" i="22"/>
  <c r="X44" i="22"/>
  <c r="V44" i="22"/>
  <c r="U44" i="22"/>
  <c r="T44" i="22"/>
  <c r="R44" i="22"/>
  <c r="Q44" i="22"/>
  <c r="P44" i="22"/>
  <c r="BS43" i="22"/>
  <c r="BO43" i="22"/>
  <c r="BK43" i="22"/>
  <c r="AT43" i="22"/>
  <c r="AM43" i="22"/>
  <c r="AI43" i="22"/>
  <c r="AE43" i="22"/>
  <c r="AA43" i="22"/>
  <c r="W43" i="22"/>
  <c r="S43" i="22"/>
  <c r="BS42" i="22"/>
  <c r="BO42" i="22"/>
  <c r="BK42" i="22"/>
  <c r="AT42" i="22"/>
  <c r="AM42" i="22"/>
  <c r="AI42" i="22"/>
  <c r="AE42" i="22"/>
  <c r="AA42" i="22"/>
  <c r="W42" i="22"/>
  <c r="S42" i="22"/>
  <c r="BS41" i="22"/>
  <c r="BO41" i="22"/>
  <c r="BK41" i="22"/>
  <c r="AT41" i="22"/>
  <c r="AM41" i="22"/>
  <c r="AI41" i="22"/>
  <c r="AE41" i="22"/>
  <c r="AA41" i="22"/>
  <c r="W41" i="22"/>
  <c r="S41" i="22"/>
  <c r="BS40" i="22"/>
  <c r="BO40" i="22"/>
  <c r="BK40" i="22"/>
  <c r="AT40" i="22"/>
  <c r="AM40" i="22"/>
  <c r="AI40" i="22"/>
  <c r="AE40" i="22"/>
  <c r="AA40" i="22"/>
  <c r="W40" i="22"/>
  <c r="S40" i="22"/>
  <c r="BS39" i="22"/>
  <c r="BO39" i="22"/>
  <c r="BK39" i="22"/>
  <c r="AT39" i="22"/>
  <c r="AM39" i="22"/>
  <c r="AI39" i="22"/>
  <c r="AE39" i="22"/>
  <c r="AA39" i="22"/>
  <c r="W39" i="22"/>
  <c r="S39" i="22"/>
  <c r="BS38" i="22"/>
  <c r="BO38" i="22"/>
  <c r="BK38" i="22"/>
  <c r="AT38" i="22"/>
  <c r="AM38" i="22"/>
  <c r="AI38" i="22"/>
  <c r="AE38" i="22"/>
  <c r="AA38" i="22"/>
  <c r="W38" i="22"/>
  <c r="S38" i="22"/>
  <c r="BS37" i="22"/>
  <c r="BO37" i="22"/>
  <c r="BK37" i="22"/>
  <c r="AT37" i="22"/>
  <c r="AM37" i="22"/>
  <c r="AI37" i="22"/>
  <c r="AE37" i="22"/>
  <c r="AA37" i="22"/>
  <c r="W37" i="22"/>
  <c r="S37" i="22"/>
  <c r="BS36" i="22"/>
  <c r="BO36" i="22"/>
  <c r="BK36" i="22"/>
  <c r="AT36" i="22"/>
  <c r="AM36" i="22"/>
  <c r="AI36" i="22"/>
  <c r="AE36" i="22"/>
  <c r="AA36" i="22"/>
  <c r="W36" i="22"/>
  <c r="S36" i="22"/>
  <c r="B36" i="22"/>
  <c r="B37" i="22" s="1"/>
  <c r="B38" i="22" s="1"/>
  <c r="B39" i="22" s="1"/>
  <c r="B40" i="22" s="1"/>
  <c r="B41" i="22" s="1"/>
  <c r="B42" i="22" s="1"/>
  <c r="B43" i="22" s="1"/>
  <c r="BS35" i="22"/>
  <c r="BO35" i="22"/>
  <c r="BK35" i="22"/>
  <c r="AT35" i="22"/>
  <c r="AM35" i="22"/>
  <c r="AI35" i="22"/>
  <c r="AE35" i="22"/>
  <c r="AA35" i="22"/>
  <c r="W35" i="22"/>
  <c r="S35" i="22"/>
  <c r="AL32" i="22"/>
  <c r="AK32" i="22"/>
  <c r="AJ32" i="22"/>
  <c r="AH32" i="22"/>
  <c r="AG32" i="22"/>
  <c r="AF32" i="22"/>
  <c r="AD32" i="22"/>
  <c r="AC32" i="22"/>
  <c r="AB32" i="22"/>
  <c r="Z32" i="22"/>
  <c r="Y32" i="22"/>
  <c r="X32" i="22"/>
  <c r="V32" i="22"/>
  <c r="U32" i="22"/>
  <c r="T32" i="22"/>
  <c r="R32" i="22"/>
  <c r="Q32" i="22"/>
  <c r="P32" i="22"/>
  <c r="BS31" i="22"/>
  <c r="BO31" i="22"/>
  <c r="BK31" i="22"/>
  <c r="AT31" i="22"/>
  <c r="AM31" i="22"/>
  <c r="AI31" i="22"/>
  <c r="AE31" i="22"/>
  <c r="AA31" i="22"/>
  <c r="W31" i="22"/>
  <c r="S31" i="22"/>
  <c r="BS30" i="22"/>
  <c r="BO30" i="22"/>
  <c r="BK30" i="22"/>
  <c r="AT30" i="22"/>
  <c r="AM30" i="22"/>
  <c r="AI30" i="22"/>
  <c r="AE30" i="22"/>
  <c r="AA30" i="22"/>
  <c r="W30" i="22"/>
  <c r="S30" i="22"/>
  <c r="BS29" i="22"/>
  <c r="BO29" i="22"/>
  <c r="BK29" i="22"/>
  <c r="AT29" i="22"/>
  <c r="AM29" i="22"/>
  <c r="AI29" i="22"/>
  <c r="AE29" i="22"/>
  <c r="AA29" i="22"/>
  <c r="W29" i="22"/>
  <c r="S29" i="22"/>
  <c r="BS28" i="22"/>
  <c r="BO28" i="22"/>
  <c r="BK28" i="22"/>
  <c r="AT28" i="22"/>
  <c r="AM28" i="22"/>
  <c r="AI28" i="22"/>
  <c r="AE28" i="22"/>
  <c r="AA28" i="22"/>
  <c r="W28" i="22"/>
  <c r="S28" i="22"/>
  <c r="BS27" i="22"/>
  <c r="BO27" i="22"/>
  <c r="BK27" i="22"/>
  <c r="AT27" i="22"/>
  <c r="AM27" i="22"/>
  <c r="AI27" i="22"/>
  <c r="AE27" i="22"/>
  <c r="AA27" i="22"/>
  <c r="W27" i="22"/>
  <c r="S27" i="22"/>
  <c r="BS26" i="22"/>
  <c r="BO26" i="22"/>
  <c r="BK26" i="22"/>
  <c r="AT26" i="22"/>
  <c r="AM26" i="22"/>
  <c r="AI26" i="22"/>
  <c r="AE26" i="22"/>
  <c r="AA26" i="22"/>
  <c r="W26" i="22"/>
  <c r="S26" i="22"/>
  <c r="BS25" i="22"/>
  <c r="BO25" i="22"/>
  <c r="BK25" i="22"/>
  <c r="AT25" i="22"/>
  <c r="AM25" i="22"/>
  <c r="AI25" i="22"/>
  <c r="AE25" i="22"/>
  <c r="AA25" i="22"/>
  <c r="W25" i="22"/>
  <c r="S25" i="22"/>
  <c r="BS24" i="22"/>
  <c r="BO24" i="22"/>
  <c r="BK24" i="22"/>
  <c r="AT24" i="22"/>
  <c r="AM24" i="22"/>
  <c r="AI24" i="22"/>
  <c r="AE24" i="22"/>
  <c r="AA24" i="22"/>
  <c r="W24" i="22"/>
  <c r="S24" i="22"/>
  <c r="BS23" i="22"/>
  <c r="BO23" i="22"/>
  <c r="BK23" i="22"/>
  <c r="AT23" i="22"/>
  <c r="AM23" i="22"/>
  <c r="AI23" i="22"/>
  <c r="AE23" i="22"/>
  <c r="AA23" i="22"/>
  <c r="W23" i="22"/>
  <c r="S23" i="22"/>
  <c r="B23" i="22"/>
  <c r="B24" i="22" s="1"/>
  <c r="B25" i="22" s="1"/>
  <c r="B26" i="22" s="1"/>
  <c r="B27" i="22" s="1"/>
  <c r="B28" i="22" s="1"/>
  <c r="BS22" i="22"/>
  <c r="BO22" i="22"/>
  <c r="BK22" i="22"/>
  <c r="AT22" i="22"/>
  <c r="AM22" i="22"/>
  <c r="AI22" i="22"/>
  <c r="AE22" i="22"/>
  <c r="AA22" i="22"/>
  <c r="W22" i="22"/>
  <c r="S22" i="22"/>
  <c r="AL19" i="22"/>
  <c r="AK19" i="22"/>
  <c r="AJ19" i="22"/>
  <c r="AJ45" i="22" s="1"/>
  <c r="AH19" i="22"/>
  <c r="AG19" i="22"/>
  <c r="AF19" i="22"/>
  <c r="AD19" i="22"/>
  <c r="AC19" i="22"/>
  <c r="AB19" i="22"/>
  <c r="Z19" i="22"/>
  <c r="Y19" i="22"/>
  <c r="X19" i="22"/>
  <c r="V19" i="22"/>
  <c r="U19" i="22"/>
  <c r="T19" i="22"/>
  <c r="R19" i="22"/>
  <c r="Q19" i="22"/>
  <c r="P19" i="22"/>
  <c r="BS18" i="22"/>
  <c r="BO18" i="22"/>
  <c r="BK18" i="22"/>
  <c r="AT18" i="22"/>
  <c r="AM18" i="22"/>
  <c r="AI18" i="22"/>
  <c r="AE18" i="22"/>
  <c r="AA18" i="22"/>
  <c r="W18" i="22"/>
  <c r="S18" i="22"/>
  <c r="BS17" i="22"/>
  <c r="BO17" i="22"/>
  <c r="BK17" i="22"/>
  <c r="AT17" i="22"/>
  <c r="AM17" i="22"/>
  <c r="AI17" i="22"/>
  <c r="AE17" i="22"/>
  <c r="AA17" i="22"/>
  <c r="W17" i="22"/>
  <c r="S17" i="22"/>
  <c r="BS16" i="22"/>
  <c r="BO16" i="22"/>
  <c r="BK16" i="22"/>
  <c r="AT16" i="22"/>
  <c r="AM16" i="22"/>
  <c r="AI16" i="22"/>
  <c r="AE16" i="22"/>
  <c r="AA16" i="22"/>
  <c r="W16" i="22"/>
  <c r="S16" i="22"/>
  <c r="BS15" i="22"/>
  <c r="BO15" i="22"/>
  <c r="BK15" i="22"/>
  <c r="AT15" i="22"/>
  <c r="AM15" i="22"/>
  <c r="AI15" i="22"/>
  <c r="AE15" i="22"/>
  <c r="AA15" i="22"/>
  <c r="W15" i="22"/>
  <c r="S15" i="22"/>
  <c r="BS14" i="22"/>
  <c r="BO14" i="22"/>
  <c r="BK14" i="22"/>
  <c r="AT14" i="22"/>
  <c r="AM14" i="22"/>
  <c r="AI14" i="22"/>
  <c r="AE14" i="22"/>
  <c r="AA14" i="22"/>
  <c r="W14" i="22"/>
  <c r="S14" i="22"/>
  <c r="BS13" i="22"/>
  <c r="BO13" i="22"/>
  <c r="BK13" i="22"/>
  <c r="AT13" i="22"/>
  <c r="AM13" i="22"/>
  <c r="AI13" i="22"/>
  <c r="AE13" i="22"/>
  <c r="AA13" i="22"/>
  <c r="W13" i="22"/>
  <c r="S13" i="22"/>
  <c r="BS12" i="22"/>
  <c r="BO12" i="22"/>
  <c r="BK12" i="22"/>
  <c r="AT12" i="22"/>
  <c r="AM12" i="22"/>
  <c r="AI12" i="22"/>
  <c r="AE12" i="22"/>
  <c r="AA12" i="22"/>
  <c r="W12" i="22"/>
  <c r="S12" i="22"/>
  <c r="BS11" i="22"/>
  <c r="BO11" i="22"/>
  <c r="BK11" i="22"/>
  <c r="AT11" i="22"/>
  <c r="AM11" i="22"/>
  <c r="AI11" i="22"/>
  <c r="AE11" i="22"/>
  <c r="AA11" i="22"/>
  <c r="W11" i="22"/>
  <c r="S11" i="22"/>
  <c r="BS10" i="22"/>
  <c r="BO10" i="22"/>
  <c r="BK10" i="22"/>
  <c r="AT10" i="22"/>
  <c r="AM10" i="22"/>
  <c r="AI10" i="22"/>
  <c r="AE10" i="22"/>
  <c r="AA10" i="22"/>
  <c r="W10" i="22"/>
  <c r="S10" i="22"/>
  <c r="B10" i="22"/>
  <c r="B11" i="22" s="1"/>
  <c r="B12" i="22" s="1"/>
  <c r="B13" i="22" s="1"/>
  <c r="B14" i="22" s="1"/>
  <c r="B15" i="22" s="1"/>
  <c r="B16" i="22" s="1"/>
  <c r="B17" i="22" s="1"/>
  <c r="B18" i="22" s="1"/>
  <c r="BS9" i="22"/>
  <c r="BO9" i="22"/>
  <c r="BK9" i="22"/>
  <c r="AT9" i="22"/>
  <c r="AM9" i="22"/>
  <c r="AI9" i="22"/>
  <c r="AE9" i="22"/>
  <c r="AA9" i="22"/>
  <c r="W9" i="22"/>
  <c r="S9" i="22"/>
  <c r="P5" i="22"/>
  <c r="AZ60" i="12"/>
  <c r="AZ59" i="12"/>
  <c r="AZ58" i="12"/>
  <c r="AZ57" i="12"/>
  <c r="AZ56" i="12"/>
  <c r="AZ55" i="12"/>
  <c r="O51" i="12"/>
  <c r="AL44" i="12"/>
  <c r="AK44" i="12"/>
  <c r="AJ44" i="12"/>
  <c r="AH44" i="12"/>
  <c r="AG44" i="12"/>
  <c r="AF44" i="12"/>
  <c r="AD44" i="12"/>
  <c r="AC44" i="12"/>
  <c r="AB44" i="12"/>
  <c r="Z44" i="12"/>
  <c r="Y44" i="12"/>
  <c r="X44" i="12"/>
  <c r="V44" i="12"/>
  <c r="U44" i="12"/>
  <c r="T44" i="12"/>
  <c r="R44" i="12"/>
  <c r="Q44" i="12"/>
  <c r="P44" i="12"/>
  <c r="BS43" i="12"/>
  <c r="BO43" i="12"/>
  <c r="BK43" i="12"/>
  <c r="AT43" i="12"/>
  <c r="AM43" i="12"/>
  <c r="AI43" i="12"/>
  <c r="AE43" i="12"/>
  <c r="AA43" i="12"/>
  <c r="W43" i="12"/>
  <c r="S43" i="12"/>
  <c r="BS42" i="12"/>
  <c r="BO42" i="12"/>
  <c r="BK42" i="12"/>
  <c r="AT42" i="12"/>
  <c r="AM42" i="12"/>
  <c r="AI42" i="12"/>
  <c r="AE42" i="12"/>
  <c r="AA42" i="12"/>
  <c r="W42" i="12"/>
  <c r="S42" i="12"/>
  <c r="BS41" i="12"/>
  <c r="BO41" i="12"/>
  <c r="BK41" i="12"/>
  <c r="AT41" i="12"/>
  <c r="AM41" i="12"/>
  <c r="AI41" i="12"/>
  <c r="AE41" i="12"/>
  <c r="AA41" i="12"/>
  <c r="W41" i="12"/>
  <c r="S41" i="12"/>
  <c r="BS40" i="12"/>
  <c r="BO40" i="12"/>
  <c r="BK40" i="12"/>
  <c r="AT40" i="12"/>
  <c r="AM40" i="12"/>
  <c r="AI40" i="12"/>
  <c r="AE40" i="12"/>
  <c r="AA40" i="12"/>
  <c r="W40" i="12"/>
  <c r="S40" i="12"/>
  <c r="BS39" i="12"/>
  <c r="BO39" i="12"/>
  <c r="BK39" i="12"/>
  <c r="AT39" i="12"/>
  <c r="AM39" i="12"/>
  <c r="AI39" i="12"/>
  <c r="AE39" i="12"/>
  <c r="AA39" i="12"/>
  <c r="W39" i="12"/>
  <c r="S39" i="12"/>
  <c r="BS38" i="12"/>
  <c r="BO38" i="12"/>
  <c r="BK38" i="12"/>
  <c r="AT38" i="12"/>
  <c r="AM38" i="12"/>
  <c r="AI38" i="12"/>
  <c r="AE38" i="12"/>
  <c r="AA38" i="12"/>
  <c r="W38" i="12"/>
  <c r="S38" i="12"/>
  <c r="BS37" i="12"/>
  <c r="BO37" i="12"/>
  <c r="BK37" i="12"/>
  <c r="AT37" i="12"/>
  <c r="AM37" i="12"/>
  <c r="AI37" i="12"/>
  <c r="AE37" i="12"/>
  <c r="AA37" i="12"/>
  <c r="W37" i="12"/>
  <c r="S37" i="12"/>
  <c r="BS36" i="12"/>
  <c r="BO36" i="12"/>
  <c r="BK36" i="12"/>
  <c r="AT36" i="12"/>
  <c r="AM36" i="12"/>
  <c r="AI36" i="12"/>
  <c r="AE36" i="12"/>
  <c r="AA36" i="12"/>
  <c r="W36" i="12"/>
  <c r="S36" i="12"/>
  <c r="B36" i="12"/>
  <c r="B37" i="12" s="1"/>
  <c r="B38" i="12" s="1"/>
  <c r="B39" i="12" s="1"/>
  <c r="B40" i="12" s="1"/>
  <c r="B41" i="12" s="1"/>
  <c r="B42" i="12" s="1"/>
  <c r="B43" i="12" s="1"/>
  <c r="BS35" i="12"/>
  <c r="BO35" i="12"/>
  <c r="BK35" i="12"/>
  <c r="AT35" i="12"/>
  <c r="AM35" i="12"/>
  <c r="AI35" i="12"/>
  <c r="AE35" i="12"/>
  <c r="AA35" i="12"/>
  <c r="W35" i="12"/>
  <c r="S35" i="12"/>
  <c r="AL32" i="12"/>
  <c r="AK32" i="12"/>
  <c r="AJ32" i="12"/>
  <c r="AH32" i="12"/>
  <c r="AG32" i="12"/>
  <c r="AF32" i="12"/>
  <c r="AD32" i="12"/>
  <c r="AC32" i="12"/>
  <c r="AB32" i="12"/>
  <c r="Z32" i="12"/>
  <c r="Y32" i="12"/>
  <c r="X32" i="12"/>
  <c r="V32" i="12"/>
  <c r="U32" i="12"/>
  <c r="T32" i="12"/>
  <c r="R32" i="12"/>
  <c r="Q32" i="12"/>
  <c r="P32" i="12"/>
  <c r="BS31" i="12"/>
  <c r="BO31" i="12"/>
  <c r="BK31" i="12"/>
  <c r="AT31" i="12"/>
  <c r="AM31" i="12"/>
  <c r="AI31" i="12"/>
  <c r="AE31" i="12"/>
  <c r="AA31" i="12"/>
  <c r="W31" i="12"/>
  <c r="S31" i="12"/>
  <c r="BS30" i="12"/>
  <c r="BO30" i="12"/>
  <c r="BK30" i="12"/>
  <c r="AT30" i="12"/>
  <c r="AM30" i="12"/>
  <c r="AI30" i="12"/>
  <c r="AE30" i="12"/>
  <c r="AA30" i="12"/>
  <c r="W30" i="12"/>
  <c r="S30" i="12"/>
  <c r="BS29" i="12"/>
  <c r="BO29" i="12"/>
  <c r="BK29" i="12"/>
  <c r="AT29" i="12"/>
  <c r="AM29" i="12"/>
  <c r="AI29" i="12"/>
  <c r="AE29" i="12"/>
  <c r="AA29" i="12"/>
  <c r="W29" i="12"/>
  <c r="S29" i="12"/>
  <c r="BS28" i="12"/>
  <c r="BO28" i="12"/>
  <c r="BK28" i="12"/>
  <c r="AT28" i="12"/>
  <c r="AM28" i="12"/>
  <c r="AI28" i="12"/>
  <c r="AE28" i="12"/>
  <c r="AA28" i="12"/>
  <c r="W28" i="12"/>
  <c r="S28" i="12"/>
  <c r="BS27" i="12"/>
  <c r="BO27" i="12"/>
  <c r="BK27" i="12"/>
  <c r="AT27" i="12"/>
  <c r="AM27" i="12"/>
  <c r="AI27" i="12"/>
  <c r="AE27" i="12"/>
  <c r="AA27" i="12"/>
  <c r="W27" i="12"/>
  <c r="S27" i="12"/>
  <c r="BS26" i="12"/>
  <c r="BO26" i="12"/>
  <c r="BK26" i="12"/>
  <c r="AT26" i="12"/>
  <c r="AM26" i="12"/>
  <c r="AI26" i="12"/>
  <c r="AE26" i="12"/>
  <c r="AA26" i="12"/>
  <c r="W26" i="12"/>
  <c r="S26" i="12"/>
  <c r="BS25" i="12"/>
  <c r="BO25" i="12"/>
  <c r="BK25" i="12"/>
  <c r="AT25" i="12"/>
  <c r="AM25" i="12"/>
  <c r="AI25" i="12"/>
  <c r="AE25" i="12"/>
  <c r="AA25" i="12"/>
  <c r="W25" i="12"/>
  <c r="S25" i="12"/>
  <c r="BS24" i="12"/>
  <c r="BO24" i="12"/>
  <c r="BK24" i="12"/>
  <c r="AT24" i="12"/>
  <c r="AM24" i="12"/>
  <c r="AI24" i="12"/>
  <c r="AE24" i="12"/>
  <c r="AA24" i="12"/>
  <c r="W24" i="12"/>
  <c r="S24" i="12"/>
  <c r="BS23" i="12"/>
  <c r="BO23" i="12"/>
  <c r="BK23" i="12"/>
  <c r="AT23" i="12"/>
  <c r="AM23" i="12"/>
  <c r="AI23" i="12"/>
  <c r="AE23" i="12"/>
  <c r="AA23" i="12"/>
  <c r="W23" i="12"/>
  <c r="S23" i="12"/>
  <c r="B23" i="12"/>
  <c r="B24" i="12" s="1"/>
  <c r="B25" i="12" s="1"/>
  <c r="B26" i="12" s="1"/>
  <c r="B27" i="12" s="1"/>
  <c r="B28" i="12" s="1"/>
  <c r="BS22" i="12"/>
  <c r="BO22" i="12"/>
  <c r="BK22" i="12"/>
  <c r="AT22" i="12"/>
  <c r="AM22" i="12"/>
  <c r="AI22" i="12"/>
  <c r="AE22" i="12"/>
  <c r="AA22" i="12"/>
  <c r="W22" i="12"/>
  <c r="S22" i="12"/>
  <c r="AL19" i="12"/>
  <c r="AK19" i="12"/>
  <c r="AJ19" i="12"/>
  <c r="AH19" i="12"/>
  <c r="AG19" i="12"/>
  <c r="AF19" i="12"/>
  <c r="AD19" i="12"/>
  <c r="AC19" i="12"/>
  <c r="AB19" i="12"/>
  <c r="Z19" i="12"/>
  <c r="Y19" i="12"/>
  <c r="Y45" i="12" s="1"/>
  <c r="X19" i="12"/>
  <c r="V19" i="12"/>
  <c r="U19" i="12"/>
  <c r="T19" i="12"/>
  <c r="R19" i="12"/>
  <c r="Q19" i="12"/>
  <c r="P19" i="12"/>
  <c r="BS18" i="12"/>
  <c r="BO18" i="12"/>
  <c r="BK18" i="12"/>
  <c r="AT18" i="12"/>
  <c r="AM18" i="12"/>
  <c r="AI18" i="12"/>
  <c r="AE18" i="12"/>
  <c r="AA18" i="12"/>
  <c r="W18" i="12"/>
  <c r="S18" i="12"/>
  <c r="BS17" i="12"/>
  <c r="BO17" i="12"/>
  <c r="BK17" i="12"/>
  <c r="AT17" i="12"/>
  <c r="AM17" i="12"/>
  <c r="AI17" i="12"/>
  <c r="AE17" i="12"/>
  <c r="AA17" i="12"/>
  <c r="W17" i="12"/>
  <c r="S17" i="12"/>
  <c r="BS16" i="12"/>
  <c r="BO16" i="12"/>
  <c r="BK16" i="12"/>
  <c r="AT16" i="12"/>
  <c r="AM16" i="12"/>
  <c r="AI16" i="12"/>
  <c r="AE16" i="12"/>
  <c r="AA16" i="12"/>
  <c r="W16" i="12"/>
  <c r="S16" i="12"/>
  <c r="BS15" i="12"/>
  <c r="BO15" i="12"/>
  <c r="BK15" i="12"/>
  <c r="AT15" i="12"/>
  <c r="AM15" i="12"/>
  <c r="AI15" i="12"/>
  <c r="AE15" i="12"/>
  <c r="AA15" i="12"/>
  <c r="W15" i="12"/>
  <c r="S15" i="12"/>
  <c r="BS14" i="12"/>
  <c r="BO14" i="12"/>
  <c r="BK14" i="12"/>
  <c r="AT14" i="12"/>
  <c r="AM14" i="12"/>
  <c r="AI14" i="12"/>
  <c r="AE14" i="12"/>
  <c r="AA14" i="12"/>
  <c r="W14" i="12"/>
  <c r="S14" i="12"/>
  <c r="BS13" i="12"/>
  <c r="BO13" i="12"/>
  <c r="BK13" i="12"/>
  <c r="AT13" i="12"/>
  <c r="AM13" i="12"/>
  <c r="AI13" i="12"/>
  <c r="AE13" i="12"/>
  <c r="AA13" i="12"/>
  <c r="W13" i="12"/>
  <c r="S13" i="12"/>
  <c r="BS12" i="12"/>
  <c r="BO12" i="12"/>
  <c r="BK12" i="12"/>
  <c r="AT12" i="12"/>
  <c r="AM12" i="12"/>
  <c r="AI12" i="12"/>
  <c r="AE12" i="12"/>
  <c r="AA12" i="12"/>
  <c r="W12" i="12"/>
  <c r="S12" i="12"/>
  <c r="BS11" i="12"/>
  <c r="BO11" i="12"/>
  <c r="BK11" i="12"/>
  <c r="AT11" i="12"/>
  <c r="AM11" i="12"/>
  <c r="AI11" i="12"/>
  <c r="AE11" i="12"/>
  <c r="AA11" i="12"/>
  <c r="W11" i="12"/>
  <c r="S11" i="12"/>
  <c r="BS10" i="12"/>
  <c r="BO10" i="12"/>
  <c r="BK10" i="12"/>
  <c r="AT10" i="12"/>
  <c r="AM10" i="12"/>
  <c r="AI10" i="12"/>
  <c r="AE10" i="12"/>
  <c r="AA10" i="12"/>
  <c r="W10" i="12"/>
  <c r="S10" i="12"/>
  <c r="B10" i="12"/>
  <c r="B11" i="12" s="1"/>
  <c r="B12" i="12" s="1"/>
  <c r="B13" i="12" s="1"/>
  <c r="B14" i="12" s="1"/>
  <c r="B15" i="12" s="1"/>
  <c r="B16" i="12" s="1"/>
  <c r="B17" i="12" s="1"/>
  <c r="B18" i="12" s="1"/>
  <c r="BS9" i="12"/>
  <c r="BO9" i="12"/>
  <c r="BK9" i="12"/>
  <c r="AT9" i="12"/>
  <c r="AM9" i="12"/>
  <c r="AI9" i="12"/>
  <c r="AE9" i="12"/>
  <c r="AA9" i="12"/>
  <c r="W9" i="12"/>
  <c r="S9" i="12"/>
  <c r="P5" i="12"/>
  <c r="T25" i="21"/>
  <c r="Y24" i="21"/>
  <c r="V23" i="21"/>
  <c r="O22" i="21"/>
  <c r="X21" i="21"/>
  <c r="U20" i="21"/>
  <c r="O13" i="21"/>
  <c r="N13" i="21"/>
  <c r="M13" i="21"/>
  <c r="I32" i="1" s="1"/>
  <c r="L13" i="21"/>
  <c r="H32" i="1" s="1"/>
  <c r="K13" i="21"/>
  <c r="G32" i="1" s="1"/>
  <c r="J13" i="21"/>
  <c r="F32" i="1" s="1"/>
  <c r="S12" i="21"/>
  <c r="S11" i="21"/>
  <c r="S10" i="21"/>
  <c r="S9" i="21"/>
  <c r="S8" i="21"/>
  <c r="S7" i="21"/>
  <c r="J5" i="21"/>
  <c r="X25" i="20"/>
  <c r="W25" i="20"/>
  <c r="T24" i="20"/>
  <c r="V23" i="20"/>
  <c r="J23" i="20"/>
  <c r="Y23" i="20"/>
  <c r="V22" i="20"/>
  <c r="O21" i="20"/>
  <c r="X20" i="20"/>
  <c r="O13" i="20"/>
  <c r="K31" i="1" s="1"/>
  <c r="N13" i="20"/>
  <c r="J31" i="1" s="1"/>
  <c r="M13" i="20"/>
  <c r="L13" i="20"/>
  <c r="K13" i="20"/>
  <c r="G31" i="1" s="1"/>
  <c r="J13" i="20"/>
  <c r="F31" i="1" s="1"/>
  <c r="S12" i="20"/>
  <c r="S11" i="20"/>
  <c r="S10" i="20"/>
  <c r="S9" i="20"/>
  <c r="S8" i="20"/>
  <c r="S7" i="20"/>
  <c r="J5" i="20"/>
  <c r="N25" i="18"/>
  <c r="W24" i="18"/>
  <c r="T23" i="18"/>
  <c r="X22" i="18"/>
  <c r="V22" i="18"/>
  <c r="Y22" i="18"/>
  <c r="V21" i="18"/>
  <c r="T20" i="18"/>
  <c r="O20" i="18"/>
  <c r="N20" i="18"/>
  <c r="M20" i="18"/>
  <c r="L20" i="18"/>
  <c r="U20" i="18"/>
  <c r="O13" i="18"/>
  <c r="N13" i="18"/>
  <c r="J30" i="1" s="1"/>
  <c r="M13" i="18"/>
  <c r="I30" i="1" s="1"/>
  <c r="L13" i="18"/>
  <c r="H30" i="1" s="1"/>
  <c r="K13" i="18"/>
  <c r="G30" i="1" s="1"/>
  <c r="J13" i="18"/>
  <c r="S12" i="18"/>
  <c r="S11" i="18"/>
  <c r="S10" i="18"/>
  <c r="S9" i="18"/>
  <c r="S8" i="18"/>
  <c r="S7" i="18"/>
  <c r="J5" i="18"/>
  <c r="J17" i="18" s="1"/>
  <c r="T17" i="18" s="1"/>
  <c r="T25" i="17"/>
  <c r="Y24" i="17"/>
  <c r="X23" i="17"/>
  <c r="U23" i="17"/>
  <c r="T22" i="17"/>
  <c r="O22" i="17"/>
  <c r="T21" i="17"/>
  <c r="N21" i="17"/>
  <c r="M21" i="17"/>
  <c r="L21" i="17"/>
  <c r="K21" i="17"/>
  <c r="V21" i="17"/>
  <c r="U20" i="17"/>
  <c r="O13" i="17"/>
  <c r="N13" i="17"/>
  <c r="M13" i="17"/>
  <c r="I29" i="1" s="1"/>
  <c r="L13" i="17"/>
  <c r="H29" i="1" s="1"/>
  <c r="K13" i="17"/>
  <c r="J13" i="17"/>
  <c r="F29" i="1" s="1"/>
  <c r="S12" i="17"/>
  <c r="S11" i="17"/>
  <c r="S10" i="17"/>
  <c r="S9" i="17"/>
  <c r="S8" i="17"/>
  <c r="S7" i="17"/>
  <c r="J17" i="17"/>
  <c r="T17" i="17" s="1"/>
  <c r="F25" i="15"/>
  <c r="W25" i="15" s="1"/>
  <c r="F24" i="15"/>
  <c r="T24" i="15" s="1"/>
  <c r="F23" i="15"/>
  <c r="Y23" i="15" s="1"/>
  <c r="F22" i="15"/>
  <c r="V22" i="15" s="1"/>
  <c r="F21" i="15"/>
  <c r="O21" i="15" s="1"/>
  <c r="F20" i="15"/>
  <c r="X20" i="15" s="1"/>
  <c r="O13" i="15"/>
  <c r="N13" i="15"/>
  <c r="J28" i="1" s="1"/>
  <c r="M13" i="15"/>
  <c r="I28" i="1" s="1"/>
  <c r="L13" i="15"/>
  <c r="K13" i="15"/>
  <c r="J13" i="15"/>
  <c r="AM12" i="15"/>
  <c r="AL12" i="15"/>
  <c r="AK12" i="15"/>
  <c r="AJ12" i="15"/>
  <c r="S12" i="15"/>
  <c r="P12" i="15"/>
  <c r="AM11" i="15"/>
  <c r="AL11" i="15"/>
  <c r="AK11" i="15"/>
  <c r="AJ11" i="15"/>
  <c r="S11" i="15"/>
  <c r="P11" i="15"/>
  <c r="AM10" i="15"/>
  <c r="AL10" i="15"/>
  <c r="AK10" i="15"/>
  <c r="AJ10" i="15"/>
  <c r="S10" i="15"/>
  <c r="P10" i="15"/>
  <c r="AM9" i="15"/>
  <c r="AL9" i="15"/>
  <c r="AK9" i="15"/>
  <c r="AJ9" i="15"/>
  <c r="S9" i="15"/>
  <c r="P9" i="15"/>
  <c r="AM8" i="15"/>
  <c r="AL8" i="15"/>
  <c r="AK8" i="15"/>
  <c r="AJ8" i="15"/>
  <c r="S8" i="15"/>
  <c r="P8" i="15"/>
  <c r="AM7" i="15"/>
  <c r="AL7" i="15"/>
  <c r="AK7" i="15"/>
  <c r="AJ7" i="15"/>
  <c r="S7" i="15"/>
  <c r="P7" i="15"/>
  <c r="J5" i="15"/>
  <c r="Q101" i="9"/>
  <c r="P101" i="9"/>
  <c r="O101" i="9"/>
  <c r="N101" i="9"/>
  <c r="M101" i="9"/>
  <c r="L101" i="9"/>
  <c r="J101" i="9"/>
  <c r="I101" i="9"/>
  <c r="H101" i="9"/>
  <c r="I25" i="1" s="1"/>
  <c r="G101" i="9"/>
  <c r="H25" i="1" s="1"/>
  <c r="F101" i="9"/>
  <c r="E101" i="9"/>
  <c r="F25" i="1" s="1"/>
  <c r="L98" i="9"/>
  <c r="E98" i="9"/>
  <c r="Q81" i="9"/>
  <c r="P81" i="9"/>
  <c r="O81" i="9"/>
  <c r="N81" i="9"/>
  <c r="M81" i="9"/>
  <c r="L81" i="9"/>
  <c r="J81" i="9"/>
  <c r="I81" i="9"/>
  <c r="H81" i="9"/>
  <c r="G81" i="9"/>
  <c r="F81" i="9"/>
  <c r="E81" i="9"/>
  <c r="Q76" i="9"/>
  <c r="P76" i="9"/>
  <c r="O76" i="9"/>
  <c r="N76" i="9"/>
  <c r="M76" i="9"/>
  <c r="L76" i="9"/>
  <c r="J76" i="9"/>
  <c r="I76" i="9"/>
  <c r="H76" i="9"/>
  <c r="G76" i="9"/>
  <c r="F76" i="9"/>
  <c r="E76" i="9"/>
  <c r="Q71" i="9"/>
  <c r="P71" i="9"/>
  <c r="O71" i="9"/>
  <c r="N71" i="9"/>
  <c r="M71" i="9"/>
  <c r="L71" i="9"/>
  <c r="J71" i="9"/>
  <c r="I71" i="9"/>
  <c r="H71" i="9"/>
  <c r="G71" i="9"/>
  <c r="F71" i="9"/>
  <c r="E71" i="9"/>
  <c r="Q68" i="9"/>
  <c r="P68" i="9"/>
  <c r="O68" i="9"/>
  <c r="N68" i="9"/>
  <c r="M68" i="9"/>
  <c r="L68" i="9"/>
  <c r="J68" i="9"/>
  <c r="I68" i="9"/>
  <c r="H68" i="9"/>
  <c r="G68" i="9"/>
  <c r="F68" i="9"/>
  <c r="E68" i="9"/>
  <c r="Q63" i="9"/>
  <c r="Q62" i="9" s="1"/>
  <c r="P63" i="9"/>
  <c r="P62" i="9" s="1"/>
  <c r="O63" i="9"/>
  <c r="N63" i="9"/>
  <c r="N62" i="9" s="1"/>
  <c r="M63" i="9"/>
  <c r="L63" i="9"/>
  <c r="J63" i="9"/>
  <c r="J62" i="9" s="1"/>
  <c r="K23" i="1" s="1"/>
  <c r="I63" i="9"/>
  <c r="H63" i="9"/>
  <c r="G63" i="9"/>
  <c r="G62" i="9" s="1"/>
  <c r="H23" i="1" s="1"/>
  <c r="F63" i="9"/>
  <c r="E63" i="9"/>
  <c r="E62" i="9" s="1"/>
  <c r="F23" i="1" s="1"/>
  <c r="O62" i="9"/>
  <c r="H62" i="9"/>
  <c r="Q51" i="9"/>
  <c r="P51" i="9"/>
  <c r="O51" i="9"/>
  <c r="N51" i="9"/>
  <c r="M51" i="9"/>
  <c r="L51" i="9"/>
  <c r="J51" i="9"/>
  <c r="I51" i="9"/>
  <c r="J22" i="1" s="1"/>
  <c r="H51" i="9"/>
  <c r="I22" i="1" s="1"/>
  <c r="G51" i="9"/>
  <c r="H22" i="1" s="1"/>
  <c r="F51" i="9"/>
  <c r="G22" i="1" s="1"/>
  <c r="E51" i="9"/>
  <c r="F22" i="1" s="1"/>
  <c r="J40" i="9"/>
  <c r="I40" i="9"/>
  <c r="H40" i="9"/>
  <c r="G40" i="9"/>
  <c r="F40" i="9"/>
  <c r="E40" i="9"/>
  <c r="E35" i="9" s="1"/>
  <c r="J36" i="9"/>
  <c r="I36" i="9"/>
  <c r="H36" i="9"/>
  <c r="G36" i="9"/>
  <c r="G35" i="9" s="1"/>
  <c r="F36" i="9"/>
  <c r="E36" i="9"/>
  <c r="Q24" i="9"/>
  <c r="Q23" i="9" s="1"/>
  <c r="P24" i="9"/>
  <c r="P23" i="9" s="1"/>
  <c r="O24" i="9"/>
  <c r="O23" i="9" s="1"/>
  <c r="N24" i="9"/>
  <c r="M24" i="9"/>
  <c r="M23" i="9" s="1"/>
  <c r="L24" i="9"/>
  <c r="L23" i="9" s="1"/>
  <c r="J24" i="9"/>
  <c r="J23" i="9" s="1"/>
  <c r="I24" i="9"/>
  <c r="I23" i="9" s="1"/>
  <c r="H24" i="9"/>
  <c r="H23" i="9" s="1"/>
  <c r="G24" i="9"/>
  <c r="G23" i="9" s="1"/>
  <c r="F24" i="9"/>
  <c r="F23" i="9" s="1"/>
  <c r="E24" i="9"/>
  <c r="E23" i="9" s="1"/>
  <c r="N23" i="9"/>
  <c r="Q12" i="9"/>
  <c r="P12" i="9"/>
  <c r="O12" i="9"/>
  <c r="N12" i="9"/>
  <c r="M12" i="9"/>
  <c r="L12" i="9"/>
  <c r="J12" i="9"/>
  <c r="I12" i="9"/>
  <c r="H12" i="9"/>
  <c r="G12" i="9"/>
  <c r="F12" i="9"/>
  <c r="E12" i="9"/>
  <c r="Q8" i="9"/>
  <c r="P8" i="9"/>
  <c r="O8" i="9"/>
  <c r="O7" i="9" s="1"/>
  <c r="N8" i="9"/>
  <c r="N7" i="9" s="1"/>
  <c r="M8" i="9"/>
  <c r="M7" i="9" s="1"/>
  <c r="L8" i="9"/>
  <c r="L7" i="9" s="1"/>
  <c r="J8" i="9"/>
  <c r="I8" i="9"/>
  <c r="I7" i="9" s="1"/>
  <c r="H8" i="9"/>
  <c r="G8" i="9"/>
  <c r="F8" i="9"/>
  <c r="F7" i="9" s="1"/>
  <c r="E8" i="9"/>
  <c r="E7" i="9" s="1"/>
  <c r="E4" i="9"/>
  <c r="E90" i="9" s="1"/>
  <c r="E109" i="9" s="1"/>
  <c r="Q34" i="8"/>
  <c r="P34" i="8"/>
  <c r="O34" i="8"/>
  <c r="N34" i="8"/>
  <c r="M34" i="8"/>
  <c r="L34" i="8"/>
  <c r="J34" i="8"/>
  <c r="K19" i="1" s="1"/>
  <c r="I34" i="8"/>
  <c r="J19" i="1" s="1"/>
  <c r="H34" i="8"/>
  <c r="G34" i="8"/>
  <c r="F34" i="8"/>
  <c r="G19" i="1" s="1"/>
  <c r="E34" i="8"/>
  <c r="Q23" i="8"/>
  <c r="P23" i="8"/>
  <c r="O23" i="8"/>
  <c r="N23" i="8"/>
  <c r="M23" i="8"/>
  <c r="L23" i="8"/>
  <c r="J23" i="8"/>
  <c r="K18" i="1" s="1"/>
  <c r="I23" i="8"/>
  <c r="J18" i="1" s="1"/>
  <c r="H23" i="8"/>
  <c r="G23" i="8"/>
  <c r="F23" i="8"/>
  <c r="G18" i="1" s="1"/>
  <c r="E23" i="8"/>
  <c r="F18" i="1" s="1"/>
  <c r="Q12" i="8"/>
  <c r="P12" i="8"/>
  <c r="O12" i="8"/>
  <c r="N12" i="8"/>
  <c r="M12" i="8"/>
  <c r="L12" i="8"/>
  <c r="J12" i="8"/>
  <c r="I12" i="8"/>
  <c r="H12" i="8"/>
  <c r="G12" i="8"/>
  <c r="F12" i="8"/>
  <c r="E12" i="8"/>
  <c r="Q8" i="8"/>
  <c r="Q7" i="8" s="1"/>
  <c r="P8" i="8"/>
  <c r="O8" i="8"/>
  <c r="N8" i="8"/>
  <c r="N7" i="8" s="1"/>
  <c r="M8" i="8"/>
  <c r="M7" i="8" s="1"/>
  <c r="L8" i="8"/>
  <c r="L7" i="8" s="1"/>
  <c r="J8" i="8"/>
  <c r="J7" i="8" s="1"/>
  <c r="K17" i="1" s="1"/>
  <c r="I8" i="8"/>
  <c r="H8" i="8"/>
  <c r="H7" i="8" s="1"/>
  <c r="I17" i="1" s="1"/>
  <c r="G8" i="8"/>
  <c r="F8" i="8"/>
  <c r="E8" i="8"/>
  <c r="E7" i="8" s="1"/>
  <c r="F17" i="1" s="1"/>
  <c r="E4" i="8"/>
  <c r="E20" i="8" s="1"/>
  <c r="E31" i="8" s="1"/>
  <c r="AM20" i="7"/>
  <c r="AL20" i="7"/>
  <c r="AK20" i="7"/>
  <c r="AJ20" i="7"/>
  <c r="AI20" i="7"/>
  <c r="AG20" i="7"/>
  <c r="AF20" i="7"/>
  <c r="AE20" i="7"/>
  <c r="AD20" i="7"/>
  <c r="AC20" i="7"/>
  <c r="AA20" i="7"/>
  <c r="Z20" i="7"/>
  <c r="Y20" i="7"/>
  <c r="X20" i="7"/>
  <c r="W20" i="7"/>
  <c r="U20" i="7"/>
  <c r="T20" i="7"/>
  <c r="S20" i="7"/>
  <c r="R20" i="7"/>
  <c r="Q20" i="7"/>
  <c r="O20" i="7"/>
  <c r="N20" i="7"/>
  <c r="M20" i="7"/>
  <c r="L20" i="7"/>
  <c r="K20" i="7"/>
  <c r="I20" i="7"/>
  <c r="H20" i="7"/>
  <c r="G20" i="7"/>
  <c r="F20" i="7"/>
  <c r="E20" i="7"/>
  <c r="B20" i="7"/>
  <c r="AN19" i="7"/>
  <c r="AH19" i="7"/>
  <c r="AB19" i="7"/>
  <c r="V19" i="7"/>
  <c r="P19" i="7"/>
  <c r="J19" i="7"/>
  <c r="B19" i="7"/>
  <c r="AN18" i="7"/>
  <c r="AH18" i="7"/>
  <c r="AB18" i="7"/>
  <c r="V18" i="7"/>
  <c r="P18" i="7"/>
  <c r="J18" i="7"/>
  <c r="B18" i="7"/>
  <c r="AN17" i="7"/>
  <c r="AH17" i="7"/>
  <c r="AB17" i="7"/>
  <c r="V17" i="7"/>
  <c r="P17" i="7"/>
  <c r="J17" i="7"/>
  <c r="B17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N15" i="7"/>
  <c r="AM15" i="7"/>
  <c r="AL15" i="7"/>
  <c r="AK15" i="7"/>
  <c r="AJ15" i="7"/>
  <c r="AI15" i="7"/>
  <c r="AH15" i="7"/>
  <c r="AA15" i="7"/>
  <c r="Z15" i="7"/>
  <c r="Y15" i="7"/>
  <c r="X15" i="7"/>
  <c r="W15" i="7"/>
  <c r="U15" i="7"/>
  <c r="T15" i="7"/>
  <c r="S15" i="7"/>
  <c r="R15" i="7"/>
  <c r="Q15" i="7"/>
  <c r="O15" i="7"/>
  <c r="N15" i="7"/>
  <c r="M15" i="7"/>
  <c r="L15" i="7"/>
  <c r="K15" i="7"/>
  <c r="I15" i="7"/>
  <c r="H15" i="7"/>
  <c r="G15" i="7"/>
  <c r="F15" i="7"/>
  <c r="E15" i="7"/>
  <c r="AM10" i="7"/>
  <c r="AL10" i="7"/>
  <c r="AK10" i="7"/>
  <c r="AJ10" i="7"/>
  <c r="AI10" i="7"/>
  <c r="AG10" i="7"/>
  <c r="AF10" i="7"/>
  <c r="AE10" i="7"/>
  <c r="AD10" i="7"/>
  <c r="AC10" i="7"/>
  <c r="AA10" i="7"/>
  <c r="Z10" i="7"/>
  <c r="Y10" i="7"/>
  <c r="X10" i="7"/>
  <c r="W10" i="7"/>
  <c r="U10" i="7"/>
  <c r="T10" i="7"/>
  <c r="S10" i="7"/>
  <c r="R10" i="7"/>
  <c r="Q10" i="7"/>
  <c r="O10" i="7"/>
  <c r="N10" i="7"/>
  <c r="M10" i="7"/>
  <c r="L10" i="7"/>
  <c r="K10" i="7"/>
  <c r="I10" i="7"/>
  <c r="H10" i="7"/>
  <c r="G10" i="7"/>
  <c r="F10" i="7"/>
  <c r="E10" i="7"/>
  <c r="AN9" i="7"/>
  <c r="AH9" i="7"/>
  <c r="AB9" i="7"/>
  <c r="V9" i="7"/>
  <c r="P9" i="7"/>
  <c r="J9" i="7"/>
  <c r="AN8" i="7"/>
  <c r="AH8" i="7"/>
  <c r="AB8" i="7"/>
  <c r="V8" i="7"/>
  <c r="P8" i="7"/>
  <c r="J8" i="7"/>
  <c r="AN7" i="7"/>
  <c r="AH7" i="7"/>
  <c r="AB7" i="7"/>
  <c r="V7" i="7"/>
  <c r="P7" i="7"/>
  <c r="J7" i="7"/>
  <c r="AN5" i="7"/>
  <c r="AM5" i="7"/>
  <c r="AL5" i="7"/>
  <c r="AK5" i="7"/>
  <c r="AJ5" i="7"/>
  <c r="AI5" i="7"/>
  <c r="AH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AF15" i="7" s="1"/>
  <c r="M5" i="7"/>
  <c r="AE5" i="7" s="1"/>
  <c r="L5" i="7"/>
  <c r="AD15" i="7" s="1"/>
  <c r="K5" i="7"/>
  <c r="AC15" i="7" s="1"/>
  <c r="J5" i="7"/>
  <c r="E4" i="7"/>
  <c r="E14" i="7" s="1"/>
  <c r="Q34" i="6"/>
  <c r="P34" i="6"/>
  <c r="O34" i="6"/>
  <c r="N34" i="6"/>
  <c r="M34" i="6"/>
  <c r="L34" i="6"/>
  <c r="J34" i="6"/>
  <c r="K14" i="1" s="1"/>
  <c r="I34" i="6"/>
  <c r="H34" i="6"/>
  <c r="G34" i="6"/>
  <c r="H14" i="1" s="1"/>
  <c r="F34" i="6"/>
  <c r="G14" i="1" s="1"/>
  <c r="E34" i="6"/>
  <c r="F14" i="1" s="1"/>
  <c r="Q23" i="6"/>
  <c r="P23" i="6"/>
  <c r="O23" i="6"/>
  <c r="N23" i="6"/>
  <c r="M23" i="6"/>
  <c r="L23" i="6"/>
  <c r="J23" i="6"/>
  <c r="K13" i="1" s="1"/>
  <c r="I23" i="6"/>
  <c r="J13" i="1" s="1"/>
  <c r="H23" i="6"/>
  <c r="I13" i="1" s="1"/>
  <c r="G23" i="6"/>
  <c r="H13" i="1" s="1"/>
  <c r="F23" i="6"/>
  <c r="E23" i="6"/>
  <c r="Q12" i="6"/>
  <c r="P12" i="6"/>
  <c r="O12" i="6"/>
  <c r="N12" i="6"/>
  <c r="M12" i="6"/>
  <c r="L12" i="6"/>
  <c r="J12" i="6"/>
  <c r="I12" i="6"/>
  <c r="H12" i="6"/>
  <c r="G12" i="6"/>
  <c r="F12" i="6"/>
  <c r="E12" i="6"/>
  <c r="Q8" i="6"/>
  <c r="P8" i="6"/>
  <c r="O8" i="6"/>
  <c r="O7" i="6" s="1"/>
  <c r="N8" i="6"/>
  <c r="M8" i="6"/>
  <c r="L8" i="6"/>
  <c r="J8" i="6"/>
  <c r="J7" i="6" s="1"/>
  <c r="K12" i="1" s="1"/>
  <c r="I8" i="6"/>
  <c r="I7" i="6" s="1"/>
  <c r="J12" i="1" s="1"/>
  <c r="H8" i="6"/>
  <c r="G8" i="6"/>
  <c r="G7" i="6" s="1"/>
  <c r="H12" i="1" s="1"/>
  <c r="F8" i="6"/>
  <c r="E8" i="6"/>
  <c r="P7" i="6"/>
  <c r="E4" i="6"/>
  <c r="E20" i="6" s="1"/>
  <c r="E31" i="6" s="1"/>
  <c r="E57" i="5"/>
  <c r="E4" i="5"/>
  <c r="E58" i="5" s="1"/>
  <c r="F37" i="1"/>
  <c r="O37" i="1" s="1"/>
  <c r="E37" i="1"/>
  <c r="N37" i="1" s="1"/>
  <c r="K32" i="1"/>
  <c r="J32" i="1"/>
  <c r="I31" i="1"/>
  <c r="H31" i="1"/>
  <c r="K30" i="1"/>
  <c r="F30" i="1"/>
  <c r="K29" i="1"/>
  <c r="J29" i="1"/>
  <c r="G29" i="1"/>
  <c r="K28" i="1"/>
  <c r="H28" i="1"/>
  <c r="G28" i="1"/>
  <c r="F28" i="1"/>
  <c r="K26" i="1"/>
  <c r="J26" i="1"/>
  <c r="I26" i="1"/>
  <c r="H26" i="1"/>
  <c r="G26" i="1"/>
  <c r="F26" i="1"/>
  <c r="K25" i="1"/>
  <c r="J25" i="1"/>
  <c r="G25" i="1"/>
  <c r="K24" i="1"/>
  <c r="J24" i="1"/>
  <c r="I24" i="1"/>
  <c r="H24" i="1"/>
  <c r="G24" i="1"/>
  <c r="F24" i="1"/>
  <c r="I23" i="1"/>
  <c r="K22" i="1"/>
  <c r="I19" i="1"/>
  <c r="H19" i="1"/>
  <c r="F19" i="1"/>
  <c r="I18" i="1"/>
  <c r="H18" i="1"/>
  <c r="J14" i="1"/>
  <c r="I14" i="1"/>
  <c r="G13" i="1"/>
  <c r="F13" i="1"/>
  <c r="K10" i="1"/>
  <c r="J10" i="1"/>
  <c r="I10" i="1"/>
  <c r="H10" i="1"/>
  <c r="G10" i="1"/>
  <c r="E10" i="1" s="1"/>
  <c r="F10" i="1"/>
  <c r="K9" i="1"/>
  <c r="J9" i="1"/>
  <c r="I9" i="1"/>
  <c r="I8" i="1" s="1"/>
  <c r="H9" i="1"/>
  <c r="G9" i="1"/>
  <c r="F9" i="1"/>
  <c r="J8" i="1"/>
  <c r="G4" i="1"/>
  <c r="K5" i="17" s="1"/>
  <c r="U4" i="17" s="1"/>
  <c r="AK5" i="17" s="1"/>
  <c r="F8" i="1" l="1"/>
  <c r="E7" i="6"/>
  <c r="F12" i="1" s="1"/>
  <c r="J7" i="9"/>
  <c r="P20" i="7"/>
  <c r="F62" i="9"/>
  <c r="G23" i="1" s="1"/>
  <c r="E25" i="1"/>
  <c r="AH20" i="7"/>
  <c r="J35" i="9"/>
  <c r="K8" i="1"/>
  <c r="K7" i="1" s="1"/>
  <c r="I62" i="9"/>
  <c r="J23" i="1" s="1"/>
  <c r="J20" i="7"/>
  <c r="H8" i="1"/>
  <c r="N7" i="6"/>
  <c r="AD5" i="7"/>
  <c r="J10" i="7"/>
  <c r="F15" i="1" s="1"/>
  <c r="F7" i="6"/>
  <c r="G12" i="1" s="1"/>
  <c r="K11" i="1"/>
  <c r="F21" i="1"/>
  <c r="F20" i="1" s="1"/>
  <c r="AE15" i="7"/>
  <c r="E18" i="1"/>
  <c r="P15" i="7"/>
  <c r="O7" i="8"/>
  <c r="F4" i="9"/>
  <c r="F90" i="9" s="1"/>
  <c r="F109" i="9" s="1"/>
  <c r="G8" i="1"/>
  <c r="E8" i="1" s="1"/>
  <c r="L7" i="6"/>
  <c r="AF5" i="7"/>
  <c r="F4" i="8"/>
  <c r="G7" i="8"/>
  <c r="H17" i="1" s="1"/>
  <c r="H16" i="1" s="1"/>
  <c r="P7" i="8"/>
  <c r="H7" i="9"/>
  <c r="Q7" i="9"/>
  <c r="M62" i="9"/>
  <c r="AN20" i="7"/>
  <c r="F7" i="8"/>
  <c r="G17" i="1" s="1"/>
  <c r="G16" i="1" s="1"/>
  <c r="P10" i="7"/>
  <c r="G15" i="1" s="1"/>
  <c r="T47" i="11" s="1"/>
  <c r="J11" i="1"/>
  <c r="G7" i="9"/>
  <c r="H21" i="1" s="1"/>
  <c r="H20" i="1" s="1"/>
  <c r="E26" i="1"/>
  <c r="AB10" i="7"/>
  <c r="I15" i="1" s="1"/>
  <c r="I16" i="1"/>
  <c r="E59" i="9"/>
  <c r="E24" i="1"/>
  <c r="AH10" i="7"/>
  <c r="J15" i="1" s="1"/>
  <c r="I7" i="8"/>
  <c r="J17" i="1" s="1"/>
  <c r="F35" i="9"/>
  <c r="G21" i="1" s="1"/>
  <c r="G20" i="1" s="1"/>
  <c r="H35" i="9"/>
  <c r="I21" i="1" s="1"/>
  <c r="I20" i="1" s="1"/>
  <c r="G11" i="1"/>
  <c r="U47" i="12" s="1"/>
  <c r="U47" i="22" s="1"/>
  <c r="E32" i="9"/>
  <c r="E48" i="9" s="1"/>
  <c r="L48" i="9" s="1"/>
  <c r="H4" i="1"/>
  <c r="H4" i="2" s="1"/>
  <c r="L4" i="6"/>
  <c r="L20" i="6" s="1"/>
  <c r="L31" i="6" s="1"/>
  <c r="J15" i="7"/>
  <c r="V20" i="7"/>
  <c r="E19" i="1"/>
  <c r="E13" i="1"/>
  <c r="H7" i="6"/>
  <c r="I12" i="1" s="1"/>
  <c r="I11" i="1" s="1"/>
  <c r="I7" i="1" s="1"/>
  <c r="Q7" i="6"/>
  <c r="M7" i="6"/>
  <c r="AN10" i="7"/>
  <c r="K15" i="1" s="1"/>
  <c r="V15" i="7"/>
  <c r="I35" i="9"/>
  <c r="J21" i="1" s="1"/>
  <c r="H11" i="1"/>
  <c r="P7" i="9"/>
  <c r="L62" i="9"/>
  <c r="T45" i="11"/>
  <c r="F20" i="8"/>
  <c r="F31" i="8" s="1"/>
  <c r="M4" i="8"/>
  <c r="M20" i="8" s="1"/>
  <c r="M31" i="8" s="1"/>
  <c r="J16" i="1"/>
  <c r="J7" i="1" s="1"/>
  <c r="V10" i="7"/>
  <c r="H15" i="1" s="1"/>
  <c r="K21" i="1"/>
  <c r="K20" i="1" s="1"/>
  <c r="E23" i="1"/>
  <c r="AG15" i="7"/>
  <c r="AG5" i="7"/>
  <c r="F16" i="1"/>
  <c r="AB15" i="7"/>
  <c r="K16" i="1"/>
  <c r="L5" i="17"/>
  <c r="V4" i="17" s="1"/>
  <c r="AL5" i="17" s="1"/>
  <c r="I4" i="1"/>
  <c r="M5" i="10"/>
  <c r="W4" i="10" s="1"/>
  <c r="AM5" i="10" s="1"/>
  <c r="X5" i="11"/>
  <c r="CD5" i="11" s="1"/>
  <c r="G98" i="9"/>
  <c r="N98" i="9" s="1"/>
  <c r="Q4" i="7"/>
  <c r="Q14" i="7" s="1"/>
  <c r="G4" i="6"/>
  <c r="L5" i="18"/>
  <c r="V4" i="18" s="1"/>
  <c r="AL5" i="18" s="1"/>
  <c r="L5" i="15"/>
  <c r="H37" i="1"/>
  <c r="Q37" i="1" s="1"/>
  <c r="X5" i="22"/>
  <c r="X5" i="12"/>
  <c r="CD5" i="12" s="1"/>
  <c r="G3" i="23"/>
  <c r="I29" i="23" s="1"/>
  <c r="L5" i="21"/>
  <c r="G4" i="5"/>
  <c r="G58" i="5" s="1"/>
  <c r="G4" i="9"/>
  <c r="G4" i="8"/>
  <c r="E14" i="1"/>
  <c r="AB20" i="7"/>
  <c r="F11" i="1"/>
  <c r="E22" i="1"/>
  <c r="E9" i="1"/>
  <c r="F3" i="23"/>
  <c r="G29" i="23" s="1"/>
  <c r="AE5" i="20"/>
  <c r="T4" i="20"/>
  <c r="AJ5" i="20" s="1"/>
  <c r="AA44" i="11"/>
  <c r="K5" i="15"/>
  <c r="AF5" i="15" s="1"/>
  <c r="K5" i="20"/>
  <c r="U4" i="20" s="1"/>
  <c r="AK5" i="20" s="1"/>
  <c r="L4" i="8"/>
  <c r="L20" i="8" s="1"/>
  <c r="L31" i="8" s="1"/>
  <c r="L4" i="9"/>
  <c r="L59" i="9" s="1"/>
  <c r="K5" i="18"/>
  <c r="U4" i="18" s="1"/>
  <c r="AK5" i="18" s="1"/>
  <c r="U45" i="12"/>
  <c r="AF45" i="12"/>
  <c r="G4" i="2"/>
  <c r="G37" i="1"/>
  <c r="P37" i="1" s="1"/>
  <c r="F4" i="6"/>
  <c r="K4" i="7"/>
  <c r="K14" i="7" s="1"/>
  <c r="AC5" i="7"/>
  <c r="F98" i="9"/>
  <c r="M98" i="9" s="1"/>
  <c r="T5" i="11"/>
  <c r="L5" i="10"/>
  <c r="V4" i="10" s="1"/>
  <c r="AL5" i="10" s="1"/>
  <c r="E20" i="9"/>
  <c r="L20" i="9" s="1"/>
  <c r="K5" i="21"/>
  <c r="K17" i="21" s="1"/>
  <c r="U17" i="21" s="1"/>
  <c r="T5" i="12"/>
  <c r="T51" i="12" s="1"/>
  <c r="T5" i="22"/>
  <c r="F4" i="5"/>
  <c r="F58" i="5" s="1"/>
  <c r="S44" i="11"/>
  <c r="AY51" i="22"/>
  <c r="AB45" i="22"/>
  <c r="AL45" i="22"/>
  <c r="S19" i="22"/>
  <c r="S32" i="22"/>
  <c r="W44" i="22"/>
  <c r="AU5" i="22"/>
  <c r="BV5" i="22"/>
  <c r="AW5" i="22"/>
  <c r="CD5" i="22"/>
  <c r="AV5" i="22"/>
  <c r="BZ5" i="22"/>
  <c r="AC45" i="11"/>
  <c r="AC47" i="11" s="1"/>
  <c r="P51" i="11"/>
  <c r="AU5" i="11"/>
  <c r="BV5" i="11"/>
  <c r="AI44" i="11"/>
  <c r="AL45" i="11"/>
  <c r="AV51" i="11"/>
  <c r="AV5" i="11"/>
  <c r="BZ5" i="11"/>
  <c r="AI32" i="11"/>
  <c r="U45" i="11"/>
  <c r="U47" i="11" s="1"/>
  <c r="AW5" i="11"/>
  <c r="AX51" i="11"/>
  <c r="AK45" i="11"/>
  <c r="AK47" i="11" s="1"/>
  <c r="M24" i="10"/>
  <c r="W24" i="10" s="1"/>
  <c r="L24" i="10"/>
  <c r="V24" i="10" s="1"/>
  <c r="AC45" i="12"/>
  <c r="BV5" i="12"/>
  <c r="AU5" i="12"/>
  <c r="AU51" i="12" s="1"/>
  <c r="AG45" i="12"/>
  <c r="AI44" i="12"/>
  <c r="AV5" i="12"/>
  <c r="AV51" i="12" s="1"/>
  <c r="W32" i="12"/>
  <c r="R45" i="12"/>
  <c r="T45" i="12"/>
  <c r="P13" i="15"/>
  <c r="J17" i="15"/>
  <c r="T17" i="15" s="1"/>
  <c r="T4" i="15"/>
  <c r="AK5" i="15" s="1"/>
  <c r="U4" i="15"/>
  <c r="AL5" i="15" s="1"/>
  <c r="AG5" i="15"/>
  <c r="V4" i="15"/>
  <c r="AM5" i="15" s="1"/>
  <c r="K24" i="10"/>
  <c r="U24" i="10" s="1"/>
  <c r="K28" i="10"/>
  <c r="Y28" i="10"/>
  <c r="X29" i="10"/>
  <c r="Z28" i="10"/>
  <c r="K27" i="10"/>
  <c r="U28" i="10"/>
  <c r="O29" i="10"/>
  <c r="O30" i="10"/>
  <c r="X31" i="10"/>
  <c r="L28" i="10"/>
  <c r="Z29" i="10"/>
  <c r="M28" i="10"/>
  <c r="W27" i="10"/>
  <c r="W28" i="10"/>
  <c r="P29" i="10"/>
  <c r="U30" i="10"/>
  <c r="Z31" i="10"/>
  <c r="X28" i="10"/>
  <c r="U29" i="10"/>
  <c r="W30" i="10"/>
  <c r="X30" i="10"/>
  <c r="L31" i="10"/>
  <c r="N28" i="10"/>
  <c r="L29" i="10"/>
  <c r="K30" i="10"/>
  <c r="N31" i="10"/>
  <c r="O28" i="10"/>
  <c r="N29" i="10"/>
  <c r="L30" i="10"/>
  <c r="O31" i="10"/>
  <c r="AI19" i="11"/>
  <c r="W19" i="11"/>
  <c r="AM19" i="11"/>
  <c r="Y45" i="11"/>
  <c r="Y47" i="11" s="1"/>
  <c r="AJ45" i="11"/>
  <c r="AM32" i="11"/>
  <c r="AA32" i="11"/>
  <c r="AM44" i="11"/>
  <c r="P45" i="11"/>
  <c r="P47" i="11" s="1"/>
  <c r="AE19" i="11"/>
  <c r="Q45" i="11"/>
  <c r="AB45" i="11"/>
  <c r="AB47" i="11" s="1"/>
  <c r="S32" i="11"/>
  <c r="S19" i="11"/>
  <c r="W32" i="11"/>
  <c r="AE32" i="11"/>
  <c r="W44" i="11"/>
  <c r="AA19" i="11"/>
  <c r="AG45" i="11"/>
  <c r="AE44" i="11"/>
  <c r="V45" i="11"/>
  <c r="R45" i="11"/>
  <c r="AD45" i="11"/>
  <c r="X45" i="11"/>
  <c r="AH45" i="11"/>
  <c r="AF45" i="11"/>
  <c r="AF47" i="11" s="1"/>
  <c r="Z45" i="11"/>
  <c r="AU51" i="11"/>
  <c r="AW51" i="11"/>
  <c r="AY51" i="11"/>
  <c r="R45" i="22"/>
  <c r="AU51" i="22"/>
  <c r="BL5" i="22"/>
  <c r="AW51" i="22"/>
  <c r="AC45" i="22"/>
  <c r="AA19" i="22"/>
  <c r="AE44" i="22"/>
  <c r="S44" i="22"/>
  <c r="AM44" i="22"/>
  <c r="W32" i="22"/>
  <c r="AE19" i="22"/>
  <c r="V45" i="22"/>
  <c r="AE32" i="22"/>
  <c r="AI44" i="22"/>
  <c r="AI19" i="22"/>
  <c r="W19" i="22"/>
  <c r="X45" i="22"/>
  <c r="AH45" i="22"/>
  <c r="AA44" i="22"/>
  <c r="AM19" i="22"/>
  <c r="AM32" i="22"/>
  <c r="AI32" i="22"/>
  <c r="AA32" i="22"/>
  <c r="U45" i="22"/>
  <c r="AF45" i="22"/>
  <c r="AF47" i="12" s="1"/>
  <c r="AF47" i="22" s="1"/>
  <c r="AG45" i="22"/>
  <c r="T45" i="22"/>
  <c r="Y45" i="22"/>
  <c r="AV51" i="22"/>
  <c r="AX51" i="22"/>
  <c r="P45" i="22"/>
  <c r="Z45" i="22"/>
  <c r="AK45" i="22"/>
  <c r="Q45" i="22"/>
  <c r="AD45" i="22"/>
  <c r="AZ51" i="22"/>
  <c r="T51" i="22"/>
  <c r="Y56" i="22"/>
  <c r="O59" i="22"/>
  <c r="Z59" i="22"/>
  <c r="AU59" i="22"/>
  <c r="W55" i="22"/>
  <c r="AH55" i="22"/>
  <c r="O56" i="22"/>
  <c r="Z56" i="22"/>
  <c r="AU56" i="22"/>
  <c r="R57" i="22"/>
  <c r="AF57" i="22"/>
  <c r="AX57" i="22"/>
  <c r="X58" i="22"/>
  <c r="AI58" i="22"/>
  <c r="P59" i="22"/>
  <c r="AA59" i="22"/>
  <c r="AV59" i="22"/>
  <c r="S60" i="22"/>
  <c r="AG60" i="22"/>
  <c r="P51" i="22"/>
  <c r="P56" i="22"/>
  <c r="AA56" i="22"/>
  <c r="AV56" i="22"/>
  <c r="Y58" i="22"/>
  <c r="AM58" i="22"/>
  <c r="Q59" i="22"/>
  <c r="AE59" i="22"/>
  <c r="AW59" i="22"/>
  <c r="W60" i="22"/>
  <c r="AH60" i="22"/>
  <c r="Y55" i="22"/>
  <c r="AM55" i="22"/>
  <c r="Q56" i="22"/>
  <c r="AE56" i="22"/>
  <c r="AW56" i="22"/>
  <c r="W57" i="22"/>
  <c r="AH57" i="22"/>
  <c r="O58" i="22"/>
  <c r="Z58" i="22"/>
  <c r="AU58" i="22"/>
  <c r="R59" i="22"/>
  <c r="AF59" i="22"/>
  <c r="AX59" i="22"/>
  <c r="X60" i="22"/>
  <c r="AI60" i="22"/>
  <c r="Y59" i="22"/>
  <c r="BH5" i="22"/>
  <c r="R56" i="22"/>
  <c r="AF56" i="22"/>
  <c r="AX56" i="22"/>
  <c r="S59" i="22"/>
  <c r="AG59" i="22"/>
  <c r="Y60" i="22"/>
  <c r="AM60" i="22"/>
  <c r="AM59" i="22"/>
  <c r="S56" i="22"/>
  <c r="AG56" i="22"/>
  <c r="Y57" i="22"/>
  <c r="AM57" i="22"/>
  <c r="Q58" i="22"/>
  <c r="AE58" i="22"/>
  <c r="AW58" i="22"/>
  <c r="W59" i="22"/>
  <c r="AH59" i="22"/>
  <c r="O60" i="22"/>
  <c r="Z60" i="22"/>
  <c r="AU60" i="22"/>
  <c r="AE19" i="12"/>
  <c r="AI32" i="12"/>
  <c r="AM19" i="12"/>
  <c r="P45" i="12"/>
  <c r="X45" i="12"/>
  <c r="AH45" i="12"/>
  <c r="Z45" i="12"/>
  <c r="AK45" i="12"/>
  <c r="AK47" i="12" s="1"/>
  <c r="AK47" i="22" s="1"/>
  <c r="AM32" i="12"/>
  <c r="AM44" i="12"/>
  <c r="Q45" i="12"/>
  <c r="Q47" i="12" s="1"/>
  <c r="Q47" i="22" s="1"/>
  <c r="AA19" i="12"/>
  <c r="S32" i="12"/>
  <c r="S44" i="12"/>
  <c r="AI19" i="12"/>
  <c r="S19" i="12"/>
  <c r="W44" i="12"/>
  <c r="AA32" i="12"/>
  <c r="AA44" i="12"/>
  <c r="BH5" i="12"/>
  <c r="AE32" i="12"/>
  <c r="AE44" i="12"/>
  <c r="W19" i="12"/>
  <c r="V45" i="12"/>
  <c r="AL45" i="12"/>
  <c r="AD45" i="12"/>
  <c r="AD57" i="12"/>
  <c r="AJ45" i="12"/>
  <c r="AJ47" i="12" s="1"/>
  <c r="AJ47" i="22" s="1"/>
  <c r="AB45" i="12"/>
  <c r="W45" i="11"/>
  <c r="B29" i="11"/>
  <c r="B30" i="11" s="1"/>
  <c r="B31" i="11"/>
  <c r="V55" i="11"/>
  <c r="AL55" i="11"/>
  <c r="V56" i="11"/>
  <c r="AL56" i="11"/>
  <c r="V58" i="11"/>
  <c r="AD58" i="11"/>
  <c r="AL58" i="11"/>
  <c r="V59" i="11"/>
  <c r="AD59" i="11"/>
  <c r="V60" i="11"/>
  <c r="BH5" i="11"/>
  <c r="AZ51" i="11"/>
  <c r="O55" i="11"/>
  <c r="W55" i="11"/>
  <c r="AE55" i="11"/>
  <c r="AM55" i="11"/>
  <c r="O56" i="11"/>
  <c r="W56" i="11"/>
  <c r="AE56" i="11"/>
  <c r="AM56" i="11"/>
  <c r="O57" i="11"/>
  <c r="W57" i="11"/>
  <c r="AE57" i="11"/>
  <c r="AM57" i="11"/>
  <c r="O58" i="11"/>
  <c r="W58" i="11"/>
  <c r="AE58" i="11"/>
  <c r="AM58" i="11"/>
  <c r="O59" i="11"/>
  <c r="W59" i="11"/>
  <c r="AE59" i="11"/>
  <c r="AM59" i="11"/>
  <c r="O60" i="11"/>
  <c r="W60" i="11"/>
  <c r="AE60" i="11"/>
  <c r="AM60" i="11"/>
  <c r="AD56" i="11"/>
  <c r="AL59" i="11"/>
  <c r="AD60" i="11"/>
  <c r="BL5" i="11"/>
  <c r="P55" i="11"/>
  <c r="X55" i="11"/>
  <c r="AF55" i="11"/>
  <c r="AU55" i="11"/>
  <c r="P56" i="11"/>
  <c r="X56" i="11"/>
  <c r="AF56" i="11"/>
  <c r="AU56" i="11"/>
  <c r="P57" i="11"/>
  <c r="X57" i="11"/>
  <c r="AF57" i="11"/>
  <c r="AU57" i="11"/>
  <c r="P58" i="11"/>
  <c r="X58" i="11"/>
  <c r="AF58" i="11"/>
  <c r="AU58" i="11"/>
  <c r="P59" i="11"/>
  <c r="X59" i="11"/>
  <c r="AF59" i="11"/>
  <c r="AU59" i="11"/>
  <c r="P60" i="11"/>
  <c r="X60" i="11"/>
  <c r="AF60" i="11"/>
  <c r="AU60" i="11"/>
  <c r="AD55" i="11"/>
  <c r="V57" i="11"/>
  <c r="AD57" i="11"/>
  <c r="AL57" i="11"/>
  <c r="AL60" i="11"/>
  <c r="Q55" i="11"/>
  <c r="Y55" i="11"/>
  <c r="AG55" i="11"/>
  <c r="AV55" i="11"/>
  <c r="Q56" i="11"/>
  <c r="Y56" i="11"/>
  <c r="AG56" i="11"/>
  <c r="AV56" i="11"/>
  <c r="Q57" i="11"/>
  <c r="Y57" i="11"/>
  <c r="AG57" i="11"/>
  <c r="AV57" i="11"/>
  <c r="Q58" i="11"/>
  <c r="Y58" i="11"/>
  <c r="AG58" i="11"/>
  <c r="AV58" i="11"/>
  <c r="Q59" i="11"/>
  <c r="Y59" i="11"/>
  <c r="AG59" i="11"/>
  <c r="AV59" i="11"/>
  <c r="Q60" i="11"/>
  <c r="Y60" i="11"/>
  <c r="AG60" i="11"/>
  <c r="AV60" i="11"/>
  <c r="T51" i="11"/>
  <c r="R55" i="11"/>
  <c r="Z55" i="11"/>
  <c r="AH55" i="11"/>
  <c r="AW55" i="11"/>
  <c r="R56" i="11"/>
  <c r="Z56" i="11"/>
  <c r="AH56" i="11"/>
  <c r="AW56" i="11"/>
  <c r="R57" i="11"/>
  <c r="Z57" i="11"/>
  <c r="AH57" i="11"/>
  <c r="AW57" i="11"/>
  <c r="R58" i="11"/>
  <c r="Z58" i="11"/>
  <c r="AH58" i="11"/>
  <c r="AW58" i="11"/>
  <c r="R59" i="11"/>
  <c r="Z59" i="11"/>
  <c r="AH59" i="11"/>
  <c r="AW59" i="11"/>
  <c r="R60" i="11"/>
  <c r="Z60" i="11"/>
  <c r="AH60" i="11"/>
  <c r="AW60" i="11"/>
  <c r="S55" i="11"/>
  <c r="AA55" i="11"/>
  <c r="AI55" i="11"/>
  <c r="AX55" i="11"/>
  <c r="S56" i="11"/>
  <c r="AA56" i="11"/>
  <c r="AI56" i="11"/>
  <c r="AX56" i="11"/>
  <c r="S57" i="11"/>
  <c r="AA57" i="11"/>
  <c r="AI57" i="11"/>
  <c r="AX57" i="11"/>
  <c r="S58" i="11"/>
  <c r="AA58" i="11"/>
  <c r="AI58" i="11"/>
  <c r="AX58" i="11"/>
  <c r="S59" i="11"/>
  <c r="AA59" i="11"/>
  <c r="AI59" i="11"/>
  <c r="AX59" i="11"/>
  <c r="S60" i="11"/>
  <c r="AA60" i="11"/>
  <c r="AI60" i="11"/>
  <c r="AX60" i="11"/>
  <c r="T55" i="11"/>
  <c r="AB55" i="11"/>
  <c r="AJ55" i="11"/>
  <c r="AY55" i="11"/>
  <c r="T56" i="11"/>
  <c r="AB56" i="11"/>
  <c r="AJ56" i="11"/>
  <c r="AY56" i="11"/>
  <c r="T57" i="11"/>
  <c r="AB57" i="11"/>
  <c r="AJ57" i="11"/>
  <c r="AY57" i="11"/>
  <c r="T58" i="11"/>
  <c r="AB58" i="11"/>
  <c r="AJ58" i="11"/>
  <c r="AY58" i="11"/>
  <c r="T59" i="11"/>
  <c r="AB59" i="11"/>
  <c r="AJ59" i="11"/>
  <c r="AY59" i="11"/>
  <c r="T60" i="11"/>
  <c r="AB60" i="11"/>
  <c r="AJ60" i="11"/>
  <c r="AY60" i="11"/>
  <c r="U55" i="11"/>
  <c r="AC55" i="11"/>
  <c r="AK55" i="11"/>
  <c r="U56" i="11"/>
  <c r="AC56" i="11"/>
  <c r="AK56" i="11"/>
  <c r="U57" i="11"/>
  <c r="AC57" i="11"/>
  <c r="AK57" i="11"/>
  <c r="U58" i="11"/>
  <c r="AC58" i="11"/>
  <c r="AK58" i="11"/>
  <c r="U59" i="11"/>
  <c r="AC59" i="11"/>
  <c r="AK59" i="11"/>
  <c r="U60" i="11"/>
  <c r="AC60" i="11"/>
  <c r="AK60" i="11"/>
  <c r="B29" i="22"/>
  <c r="B30" i="22" s="1"/>
  <c r="B31" i="22"/>
  <c r="AL54" i="22"/>
  <c r="AL61" i="22" s="1"/>
  <c r="Y47" i="12"/>
  <c r="Y47" i="22" s="1"/>
  <c r="T55" i="22"/>
  <c r="AB55" i="22"/>
  <c r="AJ55" i="22"/>
  <c r="AY55" i="22"/>
  <c r="T56" i="22"/>
  <c r="AB56" i="22"/>
  <c r="AJ56" i="22"/>
  <c r="AY56" i="22"/>
  <c r="T57" i="22"/>
  <c r="AB57" i="22"/>
  <c r="AJ57" i="22"/>
  <c r="AY57" i="22"/>
  <c r="T58" i="22"/>
  <c r="AB58" i="22"/>
  <c r="AJ58" i="22"/>
  <c r="AY58" i="22"/>
  <c r="T59" i="22"/>
  <c r="AB59" i="22"/>
  <c r="AJ59" i="22"/>
  <c r="AY59" i="22"/>
  <c r="T60" i="22"/>
  <c r="AB60" i="22"/>
  <c r="AJ60" i="22"/>
  <c r="AY60" i="22"/>
  <c r="BP5" i="22"/>
  <c r="U55" i="22"/>
  <c r="AC55" i="22"/>
  <c r="AK55" i="22"/>
  <c r="AZ55" i="22"/>
  <c r="U56" i="22"/>
  <c r="AC56" i="22"/>
  <c r="AK56" i="22"/>
  <c r="AZ56" i="22"/>
  <c r="U57" i="22"/>
  <c r="AC57" i="22"/>
  <c r="AK57" i="22"/>
  <c r="AZ57" i="22"/>
  <c r="U58" i="22"/>
  <c r="AC58" i="22"/>
  <c r="AK58" i="22"/>
  <c r="AZ58" i="22"/>
  <c r="U59" i="22"/>
  <c r="AC59" i="22"/>
  <c r="AK59" i="22"/>
  <c r="AZ59" i="22"/>
  <c r="U60" i="22"/>
  <c r="AC60" i="22"/>
  <c r="AK60" i="22"/>
  <c r="AZ60" i="22"/>
  <c r="X51" i="22"/>
  <c r="V55" i="22"/>
  <c r="AD55" i="22"/>
  <c r="V56" i="22"/>
  <c r="AD56" i="22"/>
  <c r="V57" i="22"/>
  <c r="AD57" i="22"/>
  <c r="V58" i="22"/>
  <c r="AD58" i="22"/>
  <c r="V59" i="22"/>
  <c r="AD59" i="22"/>
  <c r="V60" i="22"/>
  <c r="AD60" i="22"/>
  <c r="AG47" i="12"/>
  <c r="AG47" i="22" s="1"/>
  <c r="B31" i="12"/>
  <c r="B29" i="12"/>
  <c r="B30" i="12" s="1"/>
  <c r="V58" i="12"/>
  <c r="AL59" i="12"/>
  <c r="O55" i="12"/>
  <c r="W55" i="12"/>
  <c r="AE55" i="12"/>
  <c r="AM55" i="12"/>
  <c r="O56" i="12"/>
  <c r="W56" i="12"/>
  <c r="AE56" i="12"/>
  <c r="AM56" i="12"/>
  <c r="O57" i="12"/>
  <c r="W57" i="12"/>
  <c r="AE57" i="12"/>
  <c r="AM57" i="12"/>
  <c r="O58" i="12"/>
  <c r="W58" i="12"/>
  <c r="AE58" i="12"/>
  <c r="AM58" i="12"/>
  <c r="O59" i="12"/>
  <c r="W59" i="12"/>
  <c r="AE59" i="12"/>
  <c r="AM59" i="12"/>
  <c r="O60" i="12"/>
  <c r="W60" i="12"/>
  <c r="AE60" i="12"/>
  <c r="AM60" i="12"/>
  <c r="AD55" i="12"/>
  <c r="AD56" i="12"/>
  <c r="V57" i="12"/>
  <c r="AD58" i="12"/>
  <c r="AD59" i="12"/>
  <c r="P55" i="12"/>
  <c r="X55" i="12"/>
  <c r="AF55" i="12"/>
  <c r="AU55" i="12"/>
  <c r="P56" i="12"/>
  <c r="X56" i="12"/>
  <c r="AF56" i="12"/>
  <c r="AU56" i="12"/>
  <c r="P57" i="12"/>
  <c r="X57" i="12"/>
  <c r="AF57" i="12"/>
  <c r="AU57" i="12"/>
  <c r="P58" i="12"/>
  <c r="X58" i="12"/>
  <c r="AF58" i="12"/>
  <c r="AU58" i="12"/>
  <c r="P59" i="12"/>
  <c r="X59" i="12"/>
  <c r="AF59" i="12"/>
  <c r="AU59" i="12"/>
  <c r="P60" i="12"/>
  <c r="X60" i="12"/>
  <c r="AF60" i="12"/>
  <c r="AU60" i="12"/>
  <c r="V59" i="12"/>
  <c r="AD60" i="12"/>
  <c r="P51" i="12"/>
  <c r="Q55" i="12"/>
  <c r="Y55" i="12"/>
  <c r="AG55" i="12"/>
  <c r="AV55" i="12"/>
  <c r="Q56" i="12"/>
  <c r="Y56" i="12"/>
  <c r="AG56" i="12"/>
  <c r="AV56" i="12"/>
  <c r="Q57" i="12"/>
  <c r="Y57" i="12"/>
  <c r="AG57" i="12"/>
  <c r="AV57" i="12"/>
  <c r="Q58" i="12"/>
  <c r="Y58" i="12"/>
  <c r="AG58" i="12"/>
  <c r="AV58" i="12"/>
  <c r="Q59" i="12"/>
  <c r="Y59" i="12"/>
  <c r="AG59" i="12"/>
  <c r="AV59" i="12"/>
  <c r="Q60" i="12"/>
  <c r="Y60" i="12"/>
  <c r="AG60" i="12"/>
  <c r="AV60" i="12"/>
  <c r="AL55" i="12"/>
  <c r="V56" i="12"/>
  <c r="AL56" i="12"/>
  <c r="AL57" i="12"/>
  <c r="AL58" i="12"/>
  <c r="V60" i="12"/>
  <c r="R55" i="12"/>
  <c r="Z55" i="12"/>
  <c r="AH55" i="12"/>
  <c r="AW55" i="12"/>
  <c r="R56" i="12"/>
  <c r="Z56" i="12"/>
  <c r="AH56" i="12"/>
  <c r="AW56" i="12"/>
  <c r="R57" i="12"/>
  <c r="Z57" i="12"/>
  <c r="AH57" i="12"/>
  <c r="AW57" i="12"/>
  <c r="R58" i="12"/>
  <c r="Z58" i="12"/>
  <c r="AH58" i="12"/>
  <c r="AW58" i="12"/>
  <c r="R59" i="12"/>
  <c r="Z59" i="12"/>
  <c r="AH59" i="12"/>
  <c r="AW59" i="12"/>
  <c r="R60" i="12"/>
  <c r="Z60" i="12"/>
  <c r="AH60" i="12"/>
  <c r="AW60" i="12"/>
  <c r="S55" i="12"/>
  <c r="AA55" i="12"/>
  <c r="AI55" i="12"/>
  <c r="AX55" i="12"/>
  <c r="S56" i="12"/>
  <c r="AA56" i="12"/>
  <c r="AI56" i="12"/>
  <c r="AX56" i="12"/>
  <c r="S57" i="12"/>
  <c r="AA57" i="12"/>
  <c r="AI57" i="12"/>
  <c r="AX57" i="12"/>
  <c r="S58" i="12"/>
  <c r="AA58" i="12"/>
  <c r="AI58" i="12"/>
  <c r="AX58" i="12"/>
  <c r="S59" i="12"/>
  <c r="AA59" i="12"/>
  <c r="AI59" i="12"/>
  <c r="AX59" i="12"/>
  <c r="S60" i="12"/>
  <c r="AA60" i="12"/>
  <c r="AI60" i="12"/>
  <c r="AX60" i="12"/>
  <c r="V55" i="12"/>
  <c r="AL60" i="12"/>
  <c r="T55" i="12"/>
  <c r="AB55" i="12"/>
  <c r="AJ55" i="12"/>
  <c r="AY55" i="12"/>
  <c r="T56" i="12"/>
  <c r="AB56" i="12"/>
  <c r="AJ56" i="12"/>
  <c r="AY56" i="12"/>
  <c r="T57" i="12"/>
  <c r="AB57" i="12"/>
  <c r="AJ57" i="12"/>
  <c r="AY57" i="12"/>
  <c r="T58" i="12"/>
  <c r="AB58" i="12"/>
  <c r="AJ58" i="12"/>
  <c r="AY58" i="12"/>
  <c r="T59" i="12"/>
  <c r="AB59" i="12"/>
  <c r="AJ59" i="12"/>
  <c r="AY59" i="12"/>
  <c r="T60" i="12"/>
  <c r="AB60" i="12"/>
  <c r="AJ60" i="12"/>
  <c r="AY60" i="12"/>
  <c r="U55" i="12"/>
  <c r="AC55" i="12"/>
  <c r="AK55" i="12"/>
  <c r="U56" i="12"/>
  <c r="AC56" i="12"/>
  <c r="AK56" i="12"/>
  <c r="U57" i="12"/>
  <c r="AC57" i="12"/>
  <c r="AK57" i="12"/>
  <c r="U58" i="12"/>
  <c r="AC58" i="12"/>
  <c r="AK58" i="12"/>
  <c r="U59" i="12"/>
  <c r="AC59" i="12"/>
  <c r="AK59" i="12"/>
  <c r="U60" i="12"/>
  <c r="AC60" i="12"/>
  <c r="AK60" i="12"/>
  <c r="V32" i="10"/>
  <c r="L27" i="10"/>
  <c r="X27" i="10"/>
  <c r="V29" i="10"/>
  <c r="M30" i="10"/>
  <c r="Y30" i="10"/>
  <c r="P31" i="10"/>
  <c r="K32" i="10"/>
  <c r="W32" i="10"/>
  <c r="AF5" i="10"/>
  <c r="M27" i="10"/>
  <c r="Y27" i="10"/>
  <c r="P28" i="10"/>
  <c r="K29" i="10"/>
  <c r="W29" i="10"/>
  <c r="N30" i="10"/>
  <c r="Z30" i="10"/>
  <c r="U31" i="10"/>
  <c r="L32" i="10"/>
  <c r="X32" i="10"/>
  <c r="AG5" i="10"/>
  <c r="N27" i="10"/>
  <c r="Z27" i="10"/>
  <c r="V31" i="10"/>
  <c r="M32" i="10"/>
  <c r="Y32" i="10"/>
  <c r="AH5" i="10"/>
  <c r="O27" i="10"/>
  <c r="M29" i="10"/>
  <c r="P30" i="10"/>
  <c r="K31" i="10"/>
  <c r="W31" i="10"/>
  <c r="N32" i="10"/>
  <c r="Z32" i="10"/>
  <c r="P27" i="10"/>
  <c r="O32" i="10"/>
  <c r="U27" i="10"/>
  <c r="M31" i="10"/>
  <c r="P32" i="10"/>
  <c r="AE5" i="21"/>
  <c r="T4" i="21"/>
  <c r="AJ5" i="21" s="1"/>
  <c r="L17" i="21"/>
  <c r="V17" i="21" s="1"/>
  <c r="V4" i="21"/>
  <c r="AL5" i="21" s="1"/>
  <c r="E32" i="1"/>
  <c r="M20" i="21"/>
  <c r="N23" i="21"/>
  <c r="T20" i="21"/>
  <c r="M21" i="21"/>
  <c r="T21" i="21"/>
  <c r="Y21" i="21"/>
  <c r="N20" i="21"/>
  <c r="N21" i="21"/>
  <c r="W23" i="21"/>
  <c r="AG5" i="21"/>
  <c r="V20" i="21"/>
  <c r="N24" i="21"/>
  <c r="W20" i="21"/>
  <c r="J20" i="21"/>
  <c r="X20" i="21"/>
  <c r="T22" i="21"/>
  <c r="K20" i="21"/>
  <c r="Y20" i="21"/>
  <c r="L20" i="21"/>
  <c r="K23" i="21"/>
  <c r="U25" i="21"/>
  <c r="U22" i="21"/>
  <c r="L23" i="21"/>
  <c r="X23" i="21"/>
  <c r="O24" i="21"/>
  <c r="J25" i="21"/>
  <c r="V25" i="21"/>
  <c r="O21" i="21"/>
  <c r="J22" i="21"/>
  <c r="V22" i="21"/>
  <c r="M23" i="21"/>
  <c r="Y23" i="21"/>
  <c r="T24" i="21"/>
  <c r="K25" i="21"/>
  <c r="W25" i="21"/>
  <c r="U24" i="21"/>
  <c r="L25" i="21"/>
  <c r="X25" i="21"/>
  <c r="U21" i="21"/>
  <c r="L22" i="21"/>
  <c r="X22" i="21"/>
  <c r="O23" i="21"/>
  <c r="J24" i="21"/>
  <c r="V24" i="21"/>
  <c r="M25" i="21"/>
  <c r="Y25" i="21"/>
  <c r="W22" i="21"/>
  <c r="J17" i="21"/>
  <c r="T17" i="21" s="1"/>
  <c r="O20" i="21"/>
  <c r="J21" i="21"/>
  <c r="V21" i="21"/>
  <c r="M22" i="21"/>
  <c r="Y22" i="21"/>
  <c r="T23" i="21"/>
  <c r="K24" i="21"/>
  <c r="W24" i="21"/>
  <c r="N25" i="21"/>
  <c r="K21" i="21"/>
  <c r="W21" i="21"/>
  <c r="N22" i="21"/>
  <c r="U23" i="21"/>
  <c r="L24" i="21"/>
  <c r="X24" i="21"/>
  <c r="O25" i="21"/>
  <c r="K22" i="21"/>
  <c r="L21" i="21"/>
  <c r="J23" i="21"/>
  <c r="M24" i="21"/>
  <c r="J17" i="20"/>
  <c r="T17" i="20" s="1"/>
  <c r="K22" i="20"/>
  <c r="Y22" i="20"/>
  <c r="W23" i="20"/>
  <c r="Y25" i="20"/>
  <c r="X22" i="20"/>
  <c r="L22" i="20"/>
  <c r="M20" i="20"/>
  <c r="M22" i="20"/>
  <c r="N20" i="20"/>
  <c r="N22" i="20"/>
  <c r="K23" i="20"/>
  <c r="L25" i="20"/>
  <c r="Y20" i="20"/>
  <c r="O22" i="20"/>
  <c r="N23" i="20"/>
  <c r="M25" i="20"/>
  <c r="T22" i="20"/>
  <c r="O23" i="20"/>
  <c r="N25" i="20"/>
  <c r="E31" i="1"/>
  <c r="T21" i="20"/>
  <c r="W22" i="20"/>
  <c r="T23" i="20"/>
  <c r="T25" i="20"/>
  <c r="V24" i="20"/>
  <c r="O20" i="20"/>
  <c r="J21" i="20"/>
  <c r="V21" i="20"/>
  <c r="K24" i="20"/>
  <c r="W24" i="20"/>
  <c r="T20" i="20"/>
  <c r="K21" i="20"/>
  <c r="W21" i="20"/>
  <c r="U23" i="20"/>
  <c r="L24" i="20"/>
  <c r="X24" i="20"/>
  <c r="O25" i="20"/>
  <c r="L21" i="20"/>
  <c r="M24" i="20"/>
  <c r="J20" i="20"/>
  <c r="V20" i="20"/>
  <c r="M21" i="20"/>
  <c r="Y21" i="20"/>
  <c r="N24" i="20"/>
  <c r="U25" i="20"/>
  <c r="U20" i="20"/>
  <c r="X21" i="20"/>
  <c r="Y24" i="20"/>
  <c r="K20" i="20"/>
  <c r="W20" i="20"/>
  <c r="N21" i="20"/>
  <c r="U22" i="20"/>
  <c r="L23" i="20"/>
  <c r="X23" i="20"/>
  <c r="O24" i="20"/>
  <c r="J25" i="20"/>
  <c r="V25" i="20"/>
  <c r="U24" i="20"/>
  <c r="U21" i="20"/>
  <c r="J24" i="20"/>
  <c r="L20" i="20"/>
  <c r="J22" i="20"/>
  <c r="M23" i="20"/>
  <c r="K25" i="20"/>
  <c r="E30" i="1"/>
  <c r="Y20" i="18"/>
  <c r="X24" i="18"/>
  <c r="K21" i="18"/>
  <c r="K25" i="18"/>
  <c r="W21" i="18"/>
  <c r="M25" i="18"/>
  <c r="J24" i="18"/>
  <c r="O25" i="18"/>
  <c r="V20" i="18"/>
  <c r="J22" i="18"/>
  <c r="L24" i="18"/>
  <c r="W25" i="18"/>
  <c r="AE5" i="18"/>
  <c r="J20" i="18"/>
  <c r="W20" i="18"/>
  <c r="L22" i="18"/>
  <c r="T24" i="18"/>
  <c r="Y25" i="18"/>
  <c r="K20" i="18"/>
  <c r="X20" i="18"/>
  <c r="N22" i="18"/>
  <c r="V24" i="18"/>
  <c r="AF5" i="18"/>
  <c r="L17" i="18"/>
  <c r="V17" i="18" s="1"/>
  <c r="L21" i="18"/>
  <c r="X21" i="18"/>
  <c r="O22" i="18"/>
  <c r="J23" i="18"/>
  <c r="V23" i="18"/>
  <c r="M24" i="18"/>
  <c r="Y24" i="18"/>
  <c r="T25" i="18"/>
  <c r="U23" i="18"/>
  <c r="T4" i="18"/>
  <c r="AJ5" i="18" s="1"/>
  <c r="AG5" i="18"/>
  <c r="M21" i="18"/>
  <c r="Y21" i="18"/>
  <c r="T22" i="18"/>
  <c r="K23" i="18"/>
  <c r="W23" i="18"/>
  <c r="N24" i="18"/>
  <c r="U25" i="18"/>
  <c r="N21" i="18"/>
  <c r="U22" i="18"/>
  <c r="L23" i="18"/>
  <c r="X23" i="18"/>
  <c r="O24" i="18"/>
  <c r="J25" i="18"/>
  <c r="V25" i="18"/>
  <c r="O21" i="18"/>
  <c r="M23" i="18"/>
  <c r="Y23" i="18"/>
  <c r="T21" i="18"/>
  <c r="K22" i="18"/>
  <c r="W22" i="18"/>
  <c r="N23" i="18"/>
  <c r="U24" i="18"/>
  <c r="L25" i="18"/>
  <c r="X25" i="18"/>
  <c r="U21" i="18"/>
  <c r="O23" i="18"/>
  <c r="J21" i="18"/>
  <c r="M22" i="18"/>
  <c r="K24" i="18"/>
  <c r="F27" i="1"/>
  <c r="E28" i="1"/>
  <c r="I27" i="1"/>
  <c r="J27" i="1"/>
  <c r="K27" i="1"/>
  <c r="K17" i="17"/>
  <c r="U17" i="17" s="1"/>
  <c r="L17" i="17"/>
  <c r="V17" i="17" s="1"/>
  <c r="T20" i="15"/>
  <c r="O22" i="15"/>
  <c r="O23" i="15"/>
  <c r="X25" i="15"/>
  <c r="Y20" i="15"/>
  <c r="T22" i="15"/>
  <c r="V23" i="15"/>
  <c r="Y25" i="15"/>
  <c r="K17" i="15"/>
  <c r="U17" i="15" s="1"/>
  <c r="W22" i="15"/>
  <c r="W23" i="15"/>
  <c r="L17" i="15"/>
  <c r="V17" i="15" s="1"/>
  <c r="T21" i="15"/>
  <c r="X22" i="15"/>
  <c r="AE5" i="15"/>
  <c r="K22" i="15"/>
  <c r="J23" i="15"/>
  <c r="L25" i="15"/>
  <c r="M20" i="15"/>
  <c r="L22" i="15"/>
  <c r="K23" i="15"/>
  <c r="M25" i="15"/>
  <c r="N20" i="15"/>
  <c r="N22" i="15"/>
  <c r="N23" i="15"/>
  <c r="T25" i="15"/>
  <c r="U24" i="15"/>
  <c r="J24" i="15"/>
  <c r="V24" i="15"/>
  <c r="H27" i="1"/>
  <c r="O20" i="15"/>
  <c r="J21" i="15"/>
  <c r="V21" i="15"/>
  <c r="M22" i="15"/>
  <c r="Y22" i="15"/>
  <c r="T23" i="15"/>
  <c r="K24" i="15"/>
  <c r="W24" i="15"/>
  <c r="N25" i="15"/>
  <c r="U23" i="15"/>
  <c r="L24" i="15"/>
  <c r="X24" i="15"/>
  <c r="O25" i="15"/>
  <c r="K21" i="15"/>
  <c r="L21" i="15"/>
  <c r="U21" i="15"/>
  <c r="W21" i="15"/>
  <c r="U20" i="15"/>
  <c r="X21" i="15"/>
  <c r="J20" i="15"/>
  <c r="Y21" i="15"/>
  <c r="N24" i="15"/>
  <c r="U25" i="15"/>
  <c r="M24" i="15"/>
  <c r="V20" i="15"/>
  <c r="K20" i="15"/>
  <c r="W20" i="15"/>
  <c r="N21" i="15"/>
  <c r="U22" i="15"/>
  <c r="L23" i="15"/>
  <c r="X23" i="15"/>
  <c r="O24" i="15"/>
  <c r="J25" i="15"/>
  <c r="V25" i="15"/>
  <c r="Y24" i="15"/>
  <c r="M21" i="15"/>
  <c r="L20" i="15"/>
  <c r="J22" i="15"/>
  <c r="M23" i="15"/>
  <c r="K25" i="15"/>
  <c r="E29" i="1"/>
  <c r="AF5" i="17"/>
  <c r="J23" i="17"/>
  <c r="AG5" i="17"/>
  <c r="K23" i="17"/>
  <c r="J20" i="17"/>
  <c r="W21" i="17"/>
  <c r="L23" i="17"/>
  <c r="U25" i="17"/>
  <c r="V20" i="17"/>
  <c r="X21" i="17"/>
  <c r="N23" i="17"/>
  <c r="AE5" i="17"/>
  <c r="N24" i="17"/>
  <c r="Y21" i="17"/>
  <c r="V23" i="17"/>
  <c r="W23" i="17"/>
  <c r="K20" i="17"/>
  <c r="W20" i="17"/>
  <c r="U22" i="17"/>
  <c r="O24" i="17"/>
  <c r="J25" i="17"/>
  <c r="V25" i="17"/>
  <c r="G27" i="1"/>
  <c r="L20" i="17"/>
  <c r="X20" i="17"/>
  <c r="O21" i="17"/>
  <c r="J22" i="17"/>
  <c r="V22" i="17"/>
  <c r="M23" i="17"/>
  <c r="Y23" i="17"/>
  <c r="T24" i="17"/>
  <c r="K25" i="17"/>
  <c r="W25" i="17"/>
  <c r="U24" i="17"/>
  <c r="L25" i="17"/>
  <c r="X25" i="17"/>
  <c r="W22" i="17"/>
  <c r="N20" i="17"/>
  <c r="U21" i="17"/>
  <c r="L22" i="17"/>
  <c r="X22" i="17"/>
  <c r="O23" i="17"/>
  <c r="J24" i="17"/>
  <c r="V24" i="17"/>
  <c r="M25" i="17"/>
  <c r="Y25" i="17"/>
  <c r="M20" i="17"/>
  <c r="Y20" i="17"/>
  <c r="K22" i="17"/>
  <c r="O20" i="17"/>
  <c r="J21" i="17"/>
  <c r="M22" i="17"/>
  <c r="Y22" i="17"/>
  <c r="T23" i="17"/>
  <c r="K24" i="17"/>
  <c r="W24" i="17"/>
  <c r="N25" i="17"/>
  <c r="T20" i="17"/>
  <c r="N22" i="17"/>
  <c r="L24" i="17"/>
  <c r="X24" i="17"/>
  <c r="O25" i="17"/>
  <c r="M24" i="17"/>
  <c r="E15" i="1" l="1"/>
  <c r="AB47" i="12"/>
  <c r="AB47" i="22" s="1"/>
  <c r="E17" i="1"/>
  <c r="AJ47" i="11"/>
  <c r="P20" i="10"/>
  <c r="AL47" i="11" s="1"/>
  <c r="L5" i="20"/>
  <c r="P47" i="12"/>
  <c r="P47" i="22" s="1"/>
  <c r="J20" i="1"/>
  <c r="O20" i="10" s="1"/>
  <c r="E11" i="1"/>
  <c r="E16" i="1"/>
  <c r="H6" i="1"/>
  <c r="K6" i="1"/>
  <c r="G7" i="1"/>
  <c r="G6" i="1" s="1"/>
  <c r="BP5" i="12"/>
  <c r="F20" i="9"/>
  <c r="M20" i="9" s="1"/>
  <c r="F32" i="9"/>
  <c r="F48" i="9" s="1"/>
  <c r="M48" i="9" s="1"/>
  <c r="H7" i="1"/>
  <c r="K17" i="18"/>
  <c r="U17" i="18" s="1"/>
  <c r="I6" i="1"/>
  <c r="U4" i="21"/>
  <c r="AK5" i="21" s="1"/>
  <c r="AI45" i="12"/>
  <c r="X51" i="12"/>
  <c r="T47" i="12"/>
  <c r="T47" i="22" s="1"/>
  <c r="AW5" i="12"/>
  <c r="AW51" i="12" s="1"/>
  <c r="AI45" i="22"/>
  <c r="AF5" i="21"/>
  <c r="BL5" i="12"/>
  <c r="X47" i="11"/>
  <c r="AE45" i="11"/>
  <c r="F59" i="9"/>
  <c r="BZ5" i="12"/>
  <c r="X47" i="12"/>
  <c r="X47" i="22" s="1"/>
  <c r="AA45" i="11"/>
  <c r="W45" i="22"/>
  <c r="M4" i="9"/>
  <c r="M59" i="9" s="1"/>
  <c r="E12" i="1"/>
  <c r="X51" i="11"/>
  <c r="N4" i="8"/>
  <c r="N20" i="8" s="1"/>
  <c r="N31" i="8" s="1"/>
  <c r="G20" i="8"/>
  <c r="G31" i="8" s="1"/>
  <c r="S45" i="11"/>
  <c r="G90" i="9"/>
  <c r="G109" i="9" s="1"/>
  <c r="N4" i="9"/>
  <c r="N59" i="9" s="1"/>
  <c r="G59" i="9"/>
  <c r="G32" i="9"/>
  <c r="G48" i="9" s="1"/>
  <c r="N48" i="9" s="1"/>
  <c r="G20" i="9"/>
  <c r="N20" i="9" s="1"/>
  <c r="M5" i="17"/>
  <c r="AB5" i="22"/>
  <c r="AB5" i="12"/>
  <c r="M5" i="21"/>
  <c r="I4" i="2"/>
  <c r="M5" i="18"/>
  <c r="H4" i="5"/>
  <c r="H58" i="5" s="1"/>
  <c r="M5" i="20"/>
  <c r="M5" i="15"/>
  <c r="I37" i="1"/>
  <c r="R37" i="1" s="1"/>
  <c r="N5" i="10"/>
  <c r="H98" i="9"/>
  <c r="O98" i="9" s="1"/>
  <c r="AB5" i="11"/>
  <c r="H3" i="23"/>
  <c r="K29" i="23" s="1"/>
  <c r="H4" i="9"/>
  <c r="H4" i="8"/>
  <c r="J4" i="1"/>
  <c r="H4" i="6"/>
  <c r="W4" i="7"/>
  <c r="W14" i="7" s="1"/>
  <c r="E21" i="1"/>
  <c r="AI45" i="11"/>
  <c r="S45" i="22"/>
  <c r="F6" i="1"/>
  <c r="K17" i="20"/>
  <c r="U17" i="20" s="1"/>
  <c r="J6" i="1"/>
  <c r="AG47" i="11"/>
  <c r="Q47" i="11"/>
  <c r="G20" i="6"/>
  <c r="G31" i="6" s="1"/>
  <c r="N4" i="6"/>
  <c r="N20" i="6" s="1"/>
  <c r="N31" i="6" s="1"/>
  <c r="F7" i="1"/>
  <c r="AF5" i="20"/>
  <c r="AE45" i="12"/>
  <c r="BP5" i="11"/>
  <c r="F20" i="6"/>
  <c r="F31" i="6" s="1"/>
  <c r="M4" i="6"/>
  <c r="M20" i="6" s="1"/>
  <c r="M31" i="6" s="1"/>
  <c r="K20" i="10"/>
  <c r="R47" i="12" s="1"/>
  <c r="R47" i="22" s="1"/>
  <c r="AC47" i="12"/>
  <c r="AC47" i="22" s="1"/>
  <c r="AA45" i="22"/>
  <c r="L20" i="10"/>
  <c r="V47" i="12" s="1"/>
  <c r="V47" i="22" s="1"/>
  <c r="M19" i="15"/>
  <c r="L26" i="10"/>
  <c r="L33" i="10" s="1"/>
  <c r="K26" i="10"/>
  <c r="K33" i="10" s="1"/>
  <c r="AM45" i="11"/>
  <c r="N20" i="10"/>
  <c r="AD47" i="12" s="1"/>
  <c r="AD47" i="22" s="1"/>
  <c r="X54" i="22"/>
  <c r="X61" i="22" s="1"/>
  <c r="AI54" i="22"/>
  <c r="AI61" i="22" s="1"/>
  <c r="AM45" i="22"/>
  <c r="AE45" i="22"/>
  <c r="S54" i="22"/>
  <c r="O54" i="22"/>
  <c r="AE54" i="22"/>
  <c r="AF54" i="22"/>
  <c r="AF61" i="22" s="1"/>
  <c r="M20" i="10"/>
  <c r="Z47" i="12" s="1"/>
  <c r="Z47" i="22" s="1"/>
  <c r="P54" i="22"/>
  <c r="P61" i="22" s="1"/>
  <c r="R54" i="22"/>
  <c r="R61" i="22" s="1"/>
  <c r="Q54" i="22"/>
  <c r="Q61" i="22" s="1"/>
  <c r="Y54" i="22"/>
  <c r="Y61" i="22" s="1"/>
  <c r="Z54" i="22"/>
  <c r="Z61" i="22" s="1"/>
  <c r="AA54" i="22"/>
  <c r="AH54" i="22"/>
  <c r="AH61" i="22" s="1"/>
  <c r="AG54" i="22"/>
  <c r="AG61" i="22" s="1"/>
  <c r="W54" i="22"/>
  <c r="AM54" i="22"/>
  <c r="AM45" i="12"/>
  <c r="AA45" i="12"/>
  <c r="O45" i="1"/>
  <c r="W45" i="12"/>
  <c r="S45" i="12"/>
  <c r="Q42" i="1"/>
  <c r="G41" i="1"/>
  <c r="AL47" i="12"/>
  <c r="AL47" i="22" s="1"/>
  <c r="V54" i="12"/>
  <c r="V61" i="12" s="1"/>
  <c r="AL54" i="12"/>
  <c r="AL61" i="12" s="1"/>
  <c r="AJ54" i="11"/>
  <c r="AJ61" i="11" s="1"/>
  <c r="X54" i="11"/>
  <c r="X61" i="11" s="1"/>
  <c r="AL54" i="11"/>
  <c r="AL61" i="11" s="1"/>
  <c r="AC54" i="11"/>
  <c r="AC61" i="11" s="1"/>
  <c r="AB54" i="11"/>
  <c r="AB61" i="11" s="1"/>
  <c r="AI54" i="11"/>
  <c r="AI61" i="11" s="1"/>
  <c r="AH54" i="11"/>
  <c r="AH61" i="11" s="1"/>
  <c r="AD54" i="11"/>
  <c r="AD61" i="11" s="1"/>
  <c r="P54" i="11"/>
  <c r="P61" i="11" s="1"/>
  <c r="V54" i="11"/>
  <c r="V61" i="11" s="1"/>
  <c r="AK54" i="11"/>
  <c r="AK61" i="11" s="1"/>
  <c r="U54" i="11"/>
  <c r="U61" i="11" s="1"/>
  <c r="T54" i="11"/>
  <c r="T61" i="11" s="1"/>
  <c r="AA54" i="11"/>
  <c r="Z54" i="11"/>
  <c r="Z61" i="11" s="1"/>
  <c r="AG54" i="11"/>
  <c r="AG61" i="11" s="1"/>
  <c r="AM54" i="11"/>
  <c r="AM61" i="11" s="1"/>
  <c r="S54" i="11"/>
  <c r="S61" i="11" s="1"/>
  <c r="R54" i="11"/>
  <c r="R61" i="11" s="1"/>
  <c r="Y54" i="11"/>
  <c r="Y61" i="11" s="1"/>
  <c r="AE54" i="11"/>
  <c r="Q54" i="11"/>
  <c r="Q61" i="11" s="1"/>
  <c r="W54" i="11"/>
  <c r="W61" i="11" s="1"/>
  <c r="O54" i="11"/>
  <c r="AF54" i="11"/>
  <c r="AF61" i="11" s="1"/>
  <c r="V54" i="22"/>
  <c r="V61" i="22" s="1"/>
  <c r="AD54" i="22"/>
  <c r="AD61" i="22" s="1"/>
  <c r="AJ54" i="22"/>
  <c r="AJ61" i="22" s="1"/>
  <c r="AK54" i="22"/>
  <c r="AK61" i="22" s="1"/>
  <c r="AB54" i="22"/>
  <c r="AB61" i="22" s="1"/>
  <c r="AC54" i="22"/>
  <c r="AC61" i="22" s="1"/>
  <c r="T54" i="22"/>
  <c r="T61" i="22" s="1"/>
  <c r="U54" i="22"/>
  <c r="U61" i="22" s="1"/>
  <c r="R54" i="12"/>
  <c r="R61" i="12" s="1"/>
  <c r="Q54" i="12"/>
  <c r="Q61" i="12" s="1"/>
  <c r="AE54" i="12"/>
  <c r="W54" i="12"/>
  <c r="AK54" i="12"/>
  <c r="AK61" i="12" s="1"/>
  <c r="AJ54" i="12"/>
  <c r="AJ61" i="12" s="1"/>
  <c r="AF54" i="12"/>
  <c r="AF61" i="12" s="1"/>
  <c r="AD54" i="12"/>
  <c r="AD61" i="12" s="1"/>
  <c r="O54" i="12"/>
  <c r="X54" i="12"/>
  <c r="X61" i="12" s="1"/>
  <c r="AB54" i="12"/>
  <c r="AB61" i="12" s="1"/>
  <c r="U54" i="12"/>
  <c r="U61" i="12" s="1"/>
  <c r="T54" i="12"/>
  <c r="T61" i="12" s="1"/>
  <c r="P54" i="12"/>
  <c r="P61" i="12" s="1"/>
  <c r="AI54" i="12"/>
  <c r="AC54" i="12"/>
  <c r="AC61" i="12" s="1"/>
  <c r="AA54" i="12"/>
  <c r="AH54" i="12"/>
  <c r="AH61" i="12" s="1"/>
  <c r="AG54" i="12"/>
  <c r="AG61" i="12" s="1"/>
  <c r="S54" i="12"/>
  <c r="Z54" i="12"/>
  <c r="Z61" i="12" s="1"/>
  <c r="Y54" i="12"/>
  <c r="Y61" i="12" s="1"/>
  <c r="AM54" i="12"/>
  <c r="N26" i="10"/>
  <c r="N33" i="10" s="1"/>
  <c r="O26" i="10"/>
  <c r="O33" i="10" s="1"/>
  <c r="P26" i="10"/>
  <c r="P33" i="10" s="1"/>
  <c r="M26" i="10"/>
  <c r="M33" i="10" s="1"/>
  <c r="J43" i="1"/>
  <c r="L19" i="21"/>
  <c r="N19" i="21"/>
  <c r="M19" i="21"/>
  <c r="S42" i="1"/>
  <c r="K19" i="21"/>
  <c r="O44" i="1"/>
  <c r="T43" i="1"/>
  <c r="J19" i="21"/>
  <c r="O19" i="21"/>
  <c r="P40" i="1"/>
  <c r="H42" i="1"/>
  <c r="K42" i="1"/>
  <c r="O41" i="1"/>
  <c r="M19" i="20"/>
  <c r="R44" i="1"/>
  <c r="O40" i="1"/>
  <c r="K19" i="20"/>
  <c r="K45" i="1"/>
  <c r="O43" i="1"/>
  <c r="Q41" i="1"/>
  <c r="L19" i="20"/>
  <c r="N19" i="20"/>
  <c r="J19" i="20"/>
  <c r="G45" i="1"/>
  <c r="O19" i="20"/>
  <c r="H44" i="1"/>
  <c r="S45" i="1"/>
  <c r="T41" i="1"/>
  <c r="F44" i="1"/>
  <c r="H45" i="1"/>
  <c r="T40" i="1"/>
  <c r="R45" i="1"/>
  <c r="S40" i="1"/>
  <c r="J42" i="1"/>
  <c r="L19" i="18"/>
  <c r="I45" i="1"/>
  <c r="Q43" i="1"/>
  <c r="J19" i="18"/>
  <c r="K19" i="18"/>
  <c r="R43" i="1"/>
  <c r="R42" i="1"/>
  <c r="H41" i="1"/>
  <c r="S41" i="1"/>
  <c r="I42" i="1"/>
  <c r="K44" i="1"/>
  <c r="N19" i="18"/>
  <c r="O19" i="18"/>
  <c r="T45" i="1"/>
  <c r="P43" i="1"/>
  <c r="M19" i="18"/>
  <c r="F43" i="1"/>
  <c r="G43" i="1"/>
  <c r="S43" i="1"/>
  <c r="T44" i="1"/>
  <c r="O42" i="1"/>
  <c r="F41" i="1"/>
  <c r="K43" i="1"/>
  <c r="P44" i="1"/>
  <c r="K41" i="1"/>
  <c r="H43" i="1"/>
  <c r="J45" i="1"/>
  <c r="G42" i="1"/>
  <c r="R40" i="1"/>
  <c r="L19" i="15"/>
  <c r="R41" i="1"/>
  <c r="I43" i="1"/>
  <c r="Q45" i="1"/>
  <c r="Q40" i="1"/>
  <c r="N19" i="15"/>
  <c r="I44" i="1"/>
  <c r="G44" i="1"/>
  <c r="P41" i="1"/>
  <c r="J41" i="1"/>
  <c r="S44" i="1"/>
  <c r="T42" i="1"/>
  <c r="Q44" i="1"/>
  <c r="F45" i="1"/>
  <c r="P45" i="1"/>
  <c r="I41" i="1"/>
  <c r="F42" i="1"/>
  <c r="K19" i="15"/>
  <c r="J19" i="15"/>
  <c r="P42" i="1"/>
  <c r="O19" i="15"/>
  <c r="J44" i="1"/>
  <c r="F40" i="1"/>
  <c r="E27" i="1"/>
  <c r="N19" i="17"/>
  <c r="J40" i="1"/>
  <c r="J19" i="17"/>
  <c r="K19" i="17"/>
  <c r="G40" i="1"/>
  <c r="I40" i="1"/>
  <c r="M19" i="17"/>
  <c r="L19" i="17"/>
  <c r="H40" i="1"/>
  <c r="O19" i="17"/>
  <c r="K40" i="1"/>
  <c r="AH47" i="11" l="1"/>
  <c r="AH47" i="12"/>
  <c r="AH47" i="22" s="1"/>
  <c r="V4" i="20"/>
  <c r="AL5" i="20" s="1"/>
  <c r="L17" i="20"/>
  <c r="V17" i="20" s="1"/>
  <c r="AG5" i="20"/>
  <c r="R47" i="11"/>
  <c r="E20" i="1"/>
  <c r="AA61" i="11"/>
  <c r="AM61" i="22"/>
  <c r="W61" i="22"/>
  <c r="E7" i="1"/>
  <c r="AE61" i="12"/>
  <c r="AA61" i="12"/>
  <c r="E6" i="1"/>
  <c r="AI61" i="12"/>
  <c r="AE61" i="11"/>
  <c r="AX5" i="11"/>
  <c r="AB51" i="11"/>
  <c r="W4" i="18"/>
  <c r="M17" i="18"/>
  <c r="W17" i="18" s="1"/>
  <c r="M17" i="21"/>
  <c r="W17" i="21" s="1"/>
  <c r="W4" i="21"/>
  <c r="H59" i="9"/>
  <c r="H32" i="9"/>
  <c r="H48" i="9" s="1"/>
  <c r="O48" i="9" s="1"/>
  <c r="O4" i="9"/>
  <c r="O59" i="9" s="1"/>
  <c r="H90" i="9"/>
  <c r="H109" i="9" s="1"/>
  <c r="H20" i="9"/>
  <c r="O20" i="9" s="1"/>
  <c r="AA61" i="22"/>
  <c r="X4" i="10"/>
  <c r="N24" i="10"/>
  <c r="X24" i="10" s="1"/>
  <c r="AX5" i="12"/>
  <c r="AX51" i="12" s="1"/>
  <c r="AB51" i="12"/>
  <c r="O4" i="6"/>
  <c r="O20" i="6" s="1"/>
  <c r="O31" i="6" s="1"/>
  <c r="H20" i="6"/>
  <c r="H31" i="6" s="1"/>
  <c r="AB51" i="22"/>
  <c r="AX5" i="22"/>
  <c r="S61" i="22"/>
  <c r="N5" i="17"/>
  <c r="O5" i="10"/>
  <c r="AF5" i="11"/>
  <c r="I98" i="9"/>
  <c r="P98" i="9" s="1"/>
  <c r="AC4" i="7"/>
  <c r="AC14" i="7" s="1"/>
  <c r="I4" i="6"/>
  <c r="J4" i="2"/>
  <c r="N5" i="20"/>
  <c r="N5" i="15"/>
  <c r="J37" i="1"/>
  <c r="S37" i="1" s="1"/>
  <c r="N5" i="18"/>
  <c r="I3" i="23"/>
  <c r="M29" i="23" s="1"/>
  <c r="I4" i="9"/>
  <c r="K4" i="1"/>
  <c r="I4" i="5"/>
  <c r="I58" i="5" s="1"/>
  <c r="I4" i="8"/>
  <c r="AF5" i="22"/>
  <c r="AF5" i="12"/>
  <c r="N5" i="21"/>
  <c r="W4" i="15"/>
  <c r="M17" i="15"/>
  <c r="W17" i="15" s="1"/>
  <c r="W4" i="17"/>
  <c r="M17" i="17"/>
  <c r="W17" i="17" s="1"/>
  <c r="W61" i="12"/>
  <c r="H20" i="8"/>
  <c r="H31" i="8" s="1"/>
  <c r="O4" i="8"/>
  <c r="O20" i="8" s="1"/>
  <c r="O31" i="8" s="1"/>
  <c r="M17" i="20"/>
  <c r="W17" i="20" s="1"/>
  <c r="W4" i="20"/>
  <c r="V47" i="11"/>
  <c r="AD47" i="11"/>
  <c r="Z47" i="11"/>
  <c r="AE61" i="22"/>
  <c r="AM61" i="12"/>
  <c r="S61" i="12"/>
  <c r="N43" i="1"/>
  <c r="E45" i="1"/>
  <c r="N42" i="1"/>
  <c r="K39" i="1"/>
  <c r="K46" i="1" s="1"/>
  <c r="N45" i="1"/>
  <c r="N40" i="1"/>
  <c r="E43" i="1"/>
  <c r="H39" i="1"/>
  <c r="H46" i="1" s="1"/>
  <c r="E42" i="1"/>
  <c r="N44" i="1"/>
  <c r="E41" i="1"/>
  <c r="E44" i="1"/>
  <c r="J39" i="1"/>
  <c r="J46" i="1" s="1"/>
  <c r="N41" i="1"/>
  <c r="F39" i="1"/>
  <c r="F46" i="1" s="1"/>
  <c r="I39" i="1"/>
  <c r="I46" i="1" s="1"/>
  <c r="G39" i="1"/>
  <c r="G46" i="1" s="1"/>
  <c r="E40" i="1"/>
  <c r="X4" i="15" l="1"/>
  <c r="N17" i="15"/>
  <c r="X17" i="15" s="1"/>
  <c r="X4" i="17"/>
  <c r="N17" i="17"/>
  <c r="X17" i="17" s="1"/>
  <c r="P4" i="8"/>
  <c r="P20" i="8" s="1"/>
  <c r="P31" i="8" s="1"/>
  <c r="I20" i="8"/>
  <c r="I31" i="8" s="1"/>
  <c r="N17" i="20"/>
  <c r="X17" i="20" s="1"/>
  <c r="X4" i="20"/>
  <c r="X4" i="21"/>
  <c r="N17" i="21"/>
  <c r="X17" i="21" s="1"/>
  <c r="Y4" i="10"/>
  <c r="O24" i="10"/>
  <c r="Y24" i="10" s="1"/>
  <c r="AY5" i="11"/>
  <c r="AF51" i="11"/>
  <c r="AY5" i="12"/>
  <c r="AY51" i="12" s="1"/>
  <c r="AF51" i="12"/>
  <c r="AF51" i="22"/>
  <c r="AY5" i="22"/>
  <c r="O5" i="17"/>
  <c r="K4" i="2"/>
  <c r="O5" i="18"/>
  <c r="O5" i="15"/>
  <c r="O5" i="20"/>
  <c r="J3" i="23"/>
  <c r="O29" i="23" s="1"/>
  <c r="J4" i="9"/>
  <c r="J4" i="5"/>
  <c r="J58" i="5" s="1"/>
  <c r="J4" i="8"/>
  <c r="AJ5" i="22"/>
  <c r="AJ5" i="12"/>
  <c r="O5" i="21"/>
  <c r="P5" i="10"/>
  <c r="AJ5" i="11"/>
  <c r="J98" i="9"/>
  <c r="Q98" i="9" s="1"/>
  <c r="AI4" i="7"/>
  <c r="AI14" i="7" s="1"/>
  <c r="J4" i="6"/>
  <c r="K37" i="1"/>
  <c r="T37" i="1" s="1"/>
  <c r="P4" i="6"/>
  <c r="P20" i="6" s="1"/>
  <c r="P31" i="6" s="1"/>
  <c r="I20" i="6"/>
  <c r="I31" i="6" s="1"/>
  <c r="I59" i="9"/>
  <c r="I32" i="9"/>
  <c r="I48" i="9" s="1"/>
  <c r="P48" i="9" s="1"/>
  <c r="I90" i="9"/>
  <c r="I109" i="9" s="1"/>
  <c r="I20" i="9"/>
  <c r="P20" i="9" s="1"/>
  <c r="P4" i="9"/>
  <c r="P59" i="9" s="1"/>
  <c r="X4" i="18"/>
  <c r="N17" i="18"/>
  <c r="X17" i="18" s="1"/>
  <c r="E39" i="1"/>
  <c r="E46" i="1" s="1"/>
  <c r="Y4" i="21" l="1"/>
  <c r="O17" i="21"/>
  <c r="Y17" i="21" s="1"/>
  <c r="O17" i="15"/>
  <c r="Y17" i="15" s="1"/>
  <c r="Y4" i="15"/>
  <c r="P24" i="10"/>
  <c r="Z24" i="10" s="1"/>
  <c r="Z4" i="10"/>
  <c r="AZ5" i="12"/>
  <c r="AZ51" i="12" s="1"/>
  <c r="AJ51" i="12"/>
  <c r="Y4" i="18"/>
  <c r="O17" i="18"/>
  <c r="Y17" i="18" s="1"/>
  <c r="AJ51" i="11"/>
  <c r="AZ5" i="11"/>
  <c r="AJ51" i="22"/>
  <c r="AZ5" i="22"/>
  <c r="J20" i="6"/>
  <c r="J31" i="6" s="1"/>
  <c r="Q4" i="6"/>
  <c r="Q20" i="6" s="1"/>
  <c r="Q31" i="6" s="1"/>
  <c r="J20" i="8"/>
  <c r="J31" i="8" s="1"/>
  <c r="Q4" i="8"/>
  <c r="Q20" i="8" s="1"/>
  <c r="Q31" i="8" s="1"/>
  <c r="Y4" i="17"/>
  <c r="O17" i="17"/>
  <c r="Y17" i="17" s="1"/>
  <c r="O17" i="20"/>
  <c r="Y17" i="20" s="1"/>
  <c r="Y4" i="20"/>
  <c r="J32" i="9"/>
  <c r="J48" i="9" s="1"/>
  <c r="Q48" i="9" s="1"/>
  <c r="J90" i="9"/>
  <c r="J109" i="9" s="1"/>
  <c r="J20" i="9"/>
  <c r="Q20" i="9" s="1"/>
  <c r="J59" i="9"/>
  <c r="Q4" i="9"/>
  <c r="Q59" i="9" s="1"/>
</calcChain>
</file>

<file path=xl/sharedStrings.xml><?xml version="1.0" encoding="utf-8"?>
<sst xmlns="http://schemas.openxmlformats.org/spreadsheetml/2006/main" count="3279" uniqueCount="521">
  <si>
    <t>1.</t>
  </si>
  <si>
    <t>Lp.</t>
  </si>
  <si>
    <t>Wyszczególnienie</t>
  </si>
  <si>
    <t>Plan do realizacji</t>
  </si>
  <si>
    <t>01</t>
  </si>
  <si>
    <t>02</t>
  </si>
  <si>
    <t>03</t>
  </si>
  <si>
    <t>04</t>
  </si>
  <si>
    <t>05</t>
  </si>
  <si>
    <t>06</t>
  </si>
  <si>
    <t>07</t>
  </si>
  <si>
    <t>08</t>
  </si>
  <si>
    <t>A.</t>
  </si>
  <si>
    <t>Przyłączenia nowych odbiorców i nowych źródeł oraz związana z tym budowa nowych sieci</t>
  </si>
  <si>
    <t>Przyłącza do nowych odbiorców i infrastruktury ładowania drogowego transportu publicznego oraz ogólnodostępnych stacji ładowania (IŁDTPoOSŁ)</t>
  </si>
  <si>
    <t>1.1</t>
  </si>
  <si>
    <t xml:space="preserve"> - przyłącza napowietrzne</t>
  </si>
  <si>
    <t>1.2</t>
  </si>
  <si>
    <t xml:space="preserve"> - przyłącza kablowe</t>
  </si>
  <si>
    <t>2.</t>
  </si>
  <si>
    <t>Rozbudowa sieci związana z przyłączeniem nowych odbiorców  i infrastruktury ładowania drogowego transportu publicznego oraz ogólnodostępnych stacji ładowania (IŁDTPoOSŁ)</t>
  </si>
  <si>
    <t>2.1</t>
  </si>
  <si>
    <t xml:space="preserve">linie elektroenergetyczne </t>
  </si>
  <si>
    <t>2.2</t>
  </si>
  <si>
    <t>transformatory</t>
  </si>
  <si>
    <t>2.3</t>
  </si>
  <si>
    <t xml:space="preserve">stacje </t>
  </si>
  <si>
    <t>09</t>
  </si>
  <si>
    <t>3.</t>
  </si>
  <si>
    <t>Przyłącza do nowych źródeł, w tym OZE (przyłącza)</t>
  </si>
  <si>
    <t>10</t>
  </si>
  <si>
    <t>4.</t>
  </si>
  <si>
    <t xml:space="preserve">Rozbudowa sieci związana z przyłączeniem nowych źródeł </t>
  </si>
  <si>
    <t>11</t>
  </si>
  <si>
    <t>4.1</t>
  </si>
  <si>
    <t>12</t>
  </si>
  <si>
    <t>4.2</t>
  </si>
  <si>
    <t>13</t>
  </si>
  <si>
    <t>4.3</t>
  </si>
  <si>
    <t>14</t>
  </si>
  <si>
    <t xml:space="preserve">B. </t>
  </si>
  <si>
    <t>15</t>
  </si>
  <si>
    <t>16</t>
  </si>
  <si>
    <t>17</t>
  </si>
  <si>
    <t>18</t>
  </si>
  <si>
    <t>19</t>
  </si>
  <si>
    <t>C.</t>
  </si>
  <si>
    <t xml:space="preserve">Nakłady inwestycyjne pozostałe, nie ujęte w pkt. A i B: </t>
  </si>
  <si>
    <t>20</t>
  </si>
  <si>
    <t xml:space="preserve">1. </t>
  </si>
  <si>
    <t>21</t>
  </si>
  <si>
    <t>22</t>
  </si>
  <si>
    <t>23</t>
  </si>
  <si>
    <t>Budynki i budowle (poza wymienionymi w pkt A i B)</t>
  </si>
  <si>
    <t>24</t>
  </si>
  <si>
    <t>5.</t>
  </si>
  <si>
    <t xml:space="preserve">Przygotowanie inwestycji </t>
  </si>
  <si>
    <t>25</t>
  </si>
  <si>
    <t>6.</t>
  </si>
  <si>
    <t>Zakup środków transportu</t>
  </si>
  <si>
    <t>26</t>
  </si>
  <si>
    <t>27</t>
  </si>
  <si>
    <t>Nakłady ogółem</t>
  </si>
  <si>
    <t>Rozwój sieci niezbędny dla przyłączania OZE, magazynów ee, e-mobility  (w tym zwiększenie przepustowości sieci)</t>
  </si>
  <si>
    <t>Zmiana struktury sieci WN i SN z napowietrznej na kablową</t>
  </si>
  <si>
    <t>Cyfryzacja i automatyzacja</t>
  </si>
  <si>
    <t>Liczniki Zdalnego Odczytu</t>
  </si>
  <si>
    <t>Przyłączenie Klientów</t>
  </si>
  <si>
    <t>Pozostałe nakłady inwestycyjne</t>
  </si>
  <si>
    <t>Plan do realizacji [zakres rzeczowy]</t>
  </si>
  <si>
    <t>jednostka</t>
  </si>
  <si>
    <t>[km]</t>
  </si>
  <si>
    <t>[tys. zł]</t>
  </si>
  <si>
    <t>[szt.]</t>
  </si>
  <si>
    <t>[kW]</t>
  </si>
  <si>
    <t>[-]</t>
  </si>
  <si>
    <t>Liczniki zdalnego odczytu (LZO)</t>
  </si>
  <si>
    <t>Liczniki dla układów bilnasujących</t>
  </si>
  <si>
    <t>Plan do realizacji [szt.]</t>
  </si>
  <si>
    <t>7.</t>
  </si>
  <si>
    <t>1.1.</t>
  </si>
  <si>
    <t>w tym napowietrzne gr. przył. II</t>
  </si>
  <si>
    <t>tys. zł</t>
  </si>
  <si>
    <t>1.2.</t>
  </si>
  <si>
    <t>w tym napowietrzne gr. przył. III</t>
  </si>
  <si>
    <t>1.3.</t>
  </si>
  <si>
    <t>w tym napowietrzne gr. przył. IV</t>
  </si>
  <si>
    <t>1.3.1.</t>
  </si>
  <si>
    <t>w tym przyłącza powyżej 200 m (część przyłącza przekraczająca 200 m)</t>
  </si>
  <si>
    <t>1.4.</t>
  </si>
  <si>
    <t>w tym napowietrzne gr. przył. V</t>
  </si>
  <si>
    <t>1.4.1.</t>
  </si>
  <si>
    <t>1.5</t>
  </si>
  <si>
    <t>w tym napowietrzne gr. przył. VI</t>
  </si>
  <si>
    <t>1.5.1.</t>
  </si>
  <si>
    <t>1.6.</t>
  </si>
  <si>
    <t>w tym kablowe gr. przył. II</t>
  </si>
  <si>
    <t>1.7.</t>
  </si>
  <si>
    <t>w tym kablowe gr. przył. III</t>
  </si>
  <si>
    <t>1.8.</t>
  </si>
  <si>
    <t>w tym kablowe gr. przył. IV</t>
  </si>
  <si>
    <t>1.8.1.</t>
  </si>
  <si>
    <t>1.9.</t>
  </si>
  <si>
    <t>w tym kablowe gr. przył. V</t>
  </si>
  <si>
    <t>1.9.1.</t>
  </si>
  <si>
    <t>1.10.</t>
  </si>
  <si>
    <t>w tym kablowe gr. przył. VI</t>
  </si>
  <si>
    <t>1.10.1.</t>
  </si>
  <si>
    <t>Długość przyłączy  powyżej 200 m (część przyłącza przekraczająca 200 m):</t>
  </si>
  <si>
    <t>2.1.</t>
  </si>
  <si>
    <t>w tym napowietrzne gr. przył.  IV</t>
  </si>
  <si>
    <t>m</t>
  </si>
  <si>
    <t>2.2.</t>
  </si>
  <si>
    <t>w tym napowietrzne gr. przył.  V</t>
  </si>
  <si>
    <t>2.3.</t>
  </si>
  <si>
    <t>w tym napowietrzne gr. przył.  VI</t>
  </si>
  <si>
    <t>2.4.</t>
  </si>
  <si>
    <t>w tym kablowe gr. przył.  IV</t>
  </si>
  <si>
    <t>2.5.</t>
  </si>
  <si>
    <t>w tym kablowe gr. przył.  V</t>
  </si>
  <si>
    <t>2.6.</t>
  </si>
  <si>
    <t>w tym kablowe gr. przył.  VI</t>
  </si>
  <si>
    <t>3.1.</t>
  </si>
  <si>
    <t>kW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</si>
  <si>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</si>
  <si>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</si>
  <si>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</si>
  <si>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</si>
  <si>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</si>
  <si>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</si>
  <si>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</si>
  <si>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</si>
  <si>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</si>
  <si>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</si>
  <si>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</si>
  <si>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</si>
  <si>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</si>
  <si>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</si>
  <si>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</si>
  <si>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</si>
  <si>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</si>
  <si>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</si>
  <si>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</si>
  <si>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5.1.</t>
  </si>
  <si>
    <t>5.2.</t>
  </si>
  <si>
    <t>5.3.</t>
  </si>
  <si>
    <t>Długość przyłączy IŁDToOSŁ powyżej 200 m (część przyłącza przekraczająca 200 m):</t>
  </si>
  <si>
    <t>Linie elektroenergetyczne - napowietrzne i kablowe (RAZEM)</t>
  </si>
  <si>
    <t>28</t>
  </si>
  <si>
    <t>29</t>
  </si>
  <si>
    <t>30</t>
  </si>
  <si>
    <t xml:space="preserve">2. </t>
  </si>
  <si>
    <t>linie SN</t>
  </si>
  <si>
    <t>linie nn</t>
  </si>
  <si>
    <t>Plan do realizacji [km]</t>
  </si>
  <si>
    <t>WN/SN</t>
  </si>
  <si>
    <t>SN/SN</t>
  </si>
  <si>
    <t>SN/nn</t>
  </si>
  <si>
    <t>Transformatory sieciowe (RAZEM)</t>
  </si>
  <si>
    <t>Stacje elektroenergetyczne (RAZEM)</t>
  </si>
  <si>
    <t>110/SN</t>
  </si>
  <si>
    <t>RS 110</t>
  </si>
  <si>
    <t>Źródła OZE o mocy elektrycznej zainstalowanej nie wyższej niż 5 MW</t>
  </si>
  <si>
    <t>Źródła OZE o mocy elektrycznej zainstalowanej wyższej niż 5 MW</t>
  </si>
  <si>
    <t>Jednostki kogeneracyjne o mocy elektrycznej zainstalowanej poniżej 1 MW</t>
  </si>
  <si>
    <t>Jednostki kogeneracyjne o mocy elektrycznej zainstalowanej powyżej 1 MW</t>
  </si>
  <si>
    <t>Źródła i sieci **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</si>
  <si>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</si>
  <si>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</si>
  <si>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</si>
  <si>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</si>
  <si>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</si>
  <si>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</si>
  <si>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</si>
  <si>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</si>
  <si>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</si>
  <si>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WN</t>
  </si>
  <si>
    <t>Sn</t>
  </si>
  <si>
    <t>nn</t>
  </si>
  <si>
    <t>Razem nakłady</t>
  </si>
  <si>
    <t xml:space="preserve">Razem </t>
  </si>
  <si>
    <t>moc przyłączeniowa [kW]</t>
  </si>
  <si>
    <t>Nakłady inwestycyjne [tys. zł]</t>
  </si>
  <si>
    <t>napięcie</t>
  </si>
  <si>
    <t>Plan do realizacji [kW]</t>
  </si>
  <si>
    <t>Charakterystyka napięć przyjęta w planie inwestycji:</t>
  </si>
  <si>
    <t>Plan do realizacji [szt. stacji]</t>
  </si>
  <si>
    <t>linie WN</t>
  </si>
  <si>
    <t>Nazwa projektu inwestycyjnego</t>
  </si>
  <si>
    <t>Lokalizacja projektu inwestycyjnego</t>
  </si>
  <si>
    <t>Cel realizacji projektu</t>
  </si>
  <si>
    <t>Zakres rzeczowy</t>
  </si>
  <si>
    <t>Wysokość nakładów (w tys. zł)</t>
  </si>
  <si>
    <t>Łączna wartość projektu</t>
  </si>
  <si>
    <t>poprawa efektywności</t>
  </si>
  <si>
    <t>odtworzenie majątku</t>
  </si>
  <si>
    <t>obowiązki prawne</t>
  </si>
  <si>
    <t>-</t>
  </si>
  <si>
    <t>rozwój skali działalności</t>
  </si>
  <si>
    <t>ŁĄCZNIE</t>
  </si>
  <si>
    <t>w tej zakłądce znajdują się elementy wykorzystywane np. w listach rozwijalnych</t>
  </si>
  <si>
    <t>Klasyfikacja zadania do KET</t>
  </si>
  <si>
    <t>Wskaźnik KPI</t>
  </si>
  <si>
    <t>Nazwa sk. Kategorii</t>
  </si>
  <si>
    <t>Nr kategorii</t>
  </si>
  <si>
    <t>Nazwa kategorii</t>
  </si>
  <si>
    <t>Rozwój sieci dla OZE, magazynów ee, e-mobility</t>
  </si>
  <si>
    <t>Przyłączenia Klientów</t>
  </si>
  <si>
    <t xml:space="preserve">3. </t>
  </si>
  <si>
    <t xml:space="preserve">4. </t>
  </si>
  <si>
    <t xml:space="preserve">5. </t>
  </si>
  <si>
    <t>Województwo</t>
  </si>
  <si>
    <t>Gmina</t>
  </si>
  <si>
    <t>Nazwa/rodzaj projektu inwestycyjnego</t>
  </si>
  <si>
    <t>Czy projekt był kosultowany/uzgadniany z OSP. W jakim celu np. likwidacja ograniczeń w wyprowadzaniu mocy z elektrowni, poprawa bezpieczeństwa, itd.</t>
  </si>
  <si>
    <t>Zadania związane z modernizacją i odtworzeniem majątku pozostałe</t>
  </si>
  <si>
    <t>CRL</t>
  </si>
  <si>
    <t>Moc przyłączeniowa (po realizacji inwestycji) [kW]</t>
  </si>
  <si>
    <t>w tym zwiększenie mocy przyłączeniowej 
[kW]</t>
  </si>
  <si>
    <t>Informacje dotyczące przyłączenia</t>
  </si>
  <si>
    <t xml:space="preserve">Wydano warunki przyłączeniowe </t>
  </si>
  <si>
    <t>Podpisano umowę przyłączeniową</t>
  </si>
  <si>
    <t>Uzyskano pozwolenie na budowę</t>
  </si>
  <si>
    <t>Przyłacze</t>
  </si>
  <si>
    <t>Rozbudowa sieci</t>
  </si>
  <si>
    <t>Suma</t>
  </si>
  <si>
    <t>40</t>
  </si>
  <si>
    <t>41</t>
  </si>
  <si>
    <t>42</t>
  </si>
  <si>
    <t>43</t>
  </si>
  <si>
    <t>44</t>
  </si>
  <si>
    <t>GRUPA PRZYŁĄCZENIOWA II</t>
  </si>
  <si>
    <t>GRUPA PRZYŁĄCZENIOWA III</t>
  </si>
  <si>
    <t>GRUPY PRZYŁĄCZENIOWE IV-VI</t>
  </si>
  <si>
    <t>Plan do realizacji [tys. zł]</t>
  </si>
  <si>
    <t>Linie elektroenergetyczne - łączniki sterowane radiowo (RAZEM)</t>
  </si>
  <si>
    <t>Linie elektroenergetyczne - pozostałe (RAZEM)</t>
  </si>
  <si>
    <t>Kompleksowa modernizacja pól rozdzielni wyższego napięcia</t>
  </si>
  <si>
    <t>Kompleksowa modernizacja pól rozdzielni niższego napięcia</t>
  </si>
  <si>
    <t>NN/110</t>
  </si>
  <si>
    <t>5.4.</t>
  </si>
  <si>
    <t>Kompleksowa modernizacja stacji lub budowa nowych</t>
  </si>
  <si>
    <t>Regulacje stanu prawnego terenu (RAZEM)</t>
  </si>
  <si>
    <t>1.11.</t>
  </si>
  <si>
    <t>szt</t>
  </si>
  <si>
    <t>ty.s zł</t>
  </si>
  <si>
    <t>Tabela 1 - Łączne planowane nakłady inwestycyjne w zakresie dystrybucji energii elektrycznej</t>
  </si>
  <si>
    <t>Tabela 2 - Łączne planowane nakłady inwestycyjne w zakresie dystrybucji energii elektrycznej - Karta Efektywnej Transformacji (KET)</t>
  </si>
  <si>
    <t>Linie elektroenergetyczne</t>
  </si>
  <si>
    <t>Transformatory</t>
  </si>
  <si>
    <t xml:space="preserve">Stacje </t>
  </si>
  <si>
    <t>Regulacje stanu prawnego terenu</t>
  </si>
  <si>
    <t>Łącznie</t>
  </si>
  <si>
    <r>
      <t>Tabela 4 - Przyłącza infrastruktury ładowania drogowego transportu publicznego oraz ogólnodostępnych stacji ładowania (IŁDToOSŁ).</t>
    </r>
    <r>
      <rPr>
        <b/>
        <sz val="12"/>
        <rFont val="Times New Roman"/>
        <family val="1"/>
        <charset val="238"/>
      </rPr>
      <t xml:space="preserve"> - nakłady inwestycyjne oraz zakres rzeczowy</t>
    </r>
  </si>
  <si>
    <r>
      <t>Tabela 3 - Przyłącza do nowych odbiorców</t>
    </r>
    <r>
      <rPr>
        <b/>
        <sz val="12"/>
        <rFont val="Times New Roman"/>
        <family val="1"/>
        <charset val="238"/>
      </rPr>
      <t xml:space="preserve"> - nakłady inwestycyjne oraz zakres rzeczowy</t>
    </r>
  </si>
  <si>
    <t>Nakłady na przyłącza do nowych odbiorców*:</t>
  </si>
  <si>
    <t>1.12.</t>
  </si>
  <si>
    <t>Moc przyłączeniowa (umowy inwestycyjne)***:</t>
  </si>
  <si>
    <t>Moc przyłączeniowa (umowy bezinwestycyjne)****:</t>
  </si>
  <si>
    <t>*** - należy podać moc przyłączeniową wynikającą z umów o przyłączenie nowych obiektów lub wzrostów mocy dla których zachodzi konieczność wydatkowania nakładów inwestycyjnych na przyłączenie</t>
  </si>
  <si>
    <t>**** - należy podać moc przyłączeniową wynikającą z umów o przyłączenie nowych obiektów lub wzrostów mocy dla których nie zachodzi konieczność wydatkowania nakładów inwestycyjnych na przyłączenie</t>
  </si>
  <si>
    <t>** pozycja przedstawia dane informacyjne które zostały uwzględnione w pozycji: 1.</t>
  </si>
  <si>
    <t>Moc przyłączeniowa IŁDToOSŁ (umowy inwestycyjne)***:</t>
  </si>
  <si>
    <t>Moc przyłączeniowa IŁDToOSŁ (umowy bezinwestycyjne)****:</t>
  </si>
  <si>
    <t>Nakłady na przyłącza IŁDToOSŁ*:</t>
  </si>
  <si>
    <t>Tabela 6 - Nowe transformatory sieciowe - odbiorcy i IŁDTPoOSŁ</t>
  </si>
  <si>
    <r>
      <t>Tabela 7 - Nowe s</t>
    </r>
    <r>
      <rPr>
        <b/>
        <sz val="12"/>
        <rFont val="Times New Roman"/>
        <family val="1"/>
        <charset val="238"/>
      </rPr>
      <t>tacje elektroenergetyczne - odbiorcy i IŁDTPoOSŁ</t>
    </r>
  </si>
  <si>
    <t>Tabela 5 - Nowe linie elektroenergetycze - odbiorcy i IŁDTPoOSŁ</t>
  </si>
  <si>
    <t>**w kolumnie należy uwzględnić pozostałe, nie wymienione wcześniej źródła współpracujące z siecią oraz sieci przedsiębiorstw energetycznych zajmujących się przesyłaniem lub dystrybucją energii (art. 7 ust. 8 pkt. 3 ustawy - Prawo energetyczne).</t>
  </si>
  <si>
    <t>Tabela 8 - Przyłącza do nowych źródeł i do przyłączenia sieci przedsiębiorstw energetycznych - nakłady inwestycyjne</t>
  </si>
  <si>
    <t>Tabela 9 - Przyłącza do nowych źródeł i do przyłączenia sieci przedsiębiorstw energetycznych - zakres rzeczowy</t>
  </si>
  <si>
    <t xml:space="preserve"> - niskie - napięcia niższe niż 1kV (nn)</t>
  </si>
  <si>
    <t xml:space="preserve"> - wysokie - napięcia 110 kV (WN)</t>
  </si>
  <si>
    <t>Tabela 10 - Nowe linie elektroenergetyczne - nowe źródła i przyłączenie sieci przedsiębiorstw energetycznych</t>
  </si>
  <si>
    <t>Tabela 11 - Nowe transformatory sieciowe - nowe źródła i przyłączenie sieci przedsiębiorstw energetycznych</t>
  </si>
  <si>
    <r>
      <t>Tabela 12 - Nowe s</t>
    </r>
    <r>
      <rPr>
        <b/>
        <sz val="12"/>
        <rFont val="Times New Roman"/>
        <family val="1"/>
        <charset val="238"/>
      </rPr>
      <t>tacje elektroenergetyczne - nowe źródła i przyłączenie sieci przedsiębiorstw energetycznych</t>
    </r>
  </si>
  <si>
    <t xml:space="preserve">W tabelach 10, 11, 12 należy podać nakłady i zakresy rzeczowe na budowę nowych sieci, związane z przyłączeniem nowych źródeł oraz nie kalkulowane do opłaty przyłączeniowej. . </t>
  </si>
  <si>
    <t>Tabela 14 - Modernizacja i odtworzenie linii lub ich elementów - łączniki sterowane radiowo</t>
  </si>
  <si>
    <t>Przygotowanie inwestycji (RAZEM)</t>
  </si>
  <si>
    <t>Tabela 15 - Modernizacja i odtworzenie linii lub ich elementów - pozostałe (inne elementy niż wymienione w tabeli 13 i 14 np.: izolatory, słupy, przewody)</t>
  </si>
  <si>
    <t>Pozostałe*</t>
  </si>
  <si>
    <t>Grupy przyłączeniowe - zgodnie z §3 pkt. 1 Rozporządzenia MG z dnia 4 maja 2007 r. w sprawie szczegółowych warunków funkcjonowania systemu elektroenergetycznego (Dz.U. z 29 maja 2007 r. ze zm.)</t>
  </si>
  <si>
    <t>Grupa przyłączeniowa II</t>
  </si>
  <si>
    <t>Napięcie wysokie</t>
  </si>
  <si>
    <t>1</t>
  </si>
  <si>
    <t>Liczba odbiorców końcowych</t>
  </si>
  <si>
    <t>szt.</t>
  </si>
  <si>
    <t xml:space="preserve"> w tym nowych, przyłączony w danym roku</t>
  </si>
  <si>
    <t>2</t>
  </si>
  <si>
    <t>Ilość dostarczanej energii *</t>
  </si>
  <si>
    <t>MWh</t>
  </si>
  <si>
    <t>3</t>
  </si>
  <si>
    <t>Moc umowna **</t>
  </si>
  <si>
    <t>MW</t>
  </si>
  <si>
    <t>Grupa przyłączeniowa III</t>
  </si>
  <si>
    <t>Grupa przyłączeniowa IV-VI</t>
  </si>
  <si>
    <t>Ogółem</t>
  </si>
  <si>
    <t>4</t>
  </si>
  <si>
    <t>Moc szczytowa ***</t>
  </si>
  <si>
    <t>* ilość energii dostarczonej odbiorcom, bez potrzeb własnych, oraz bez wielkości produkcji źródeł przyłączonych do sieci spółki</t>
  </si>
  <si>
    <t>** zgodnie z §2 pkt. 10 Rozporządzenia MG z dnia 4 maja 2007 r. w sprawie szczegółowych warunków funkcjonowania systemu elektroenergetycznego (Dz.U. z 29 maja 2007 r. ze zm.)</t>
  </si>
  <si>
    <t>*** wartość szczytowa rejestrowana/prognozowana dla całego przedsiębiorstwa w dniu najwyższego zapotrzebowania na moc, w normalnym układzie pracy sieci</t>
  </si>
  <si>
    <t>Dane statystyczne, dotyczące przyłączy:</t>
  </si>
  <si>
    <t>Nowi odbiorcy</t>
  </si>
  <si>
    <t>Nowe źródła</t>
  </si>
  <si>
    <t>w tym grupa przyłączeniowe II</t>
  </si>
  <si>
    <t>w tym grupa przyłączeniowe III</t>
  </si>
  <si>
    <t>w tym grupa przyłączeniowe IV-VI</t>
  </si>
  <si>
    <t xml:space="preserve">Łączna liczba przyłączy w danym roku </t>
  </si>
  <si>
    <t>Grupy przyłączeniowe:</t>
  </si>
  <si>
    <r>
      <t>grupa II</t>
    </r>
    <r>
      <rPr>
        <sz val="11"/>
        <rFont val="Times New Roman CE"/>
        <family val="1"/>
        <charset val="238"/>
      </rPr>
      <t xml:space="preserve"> - podmioty, których urządzenia, instalacje i sieci są przyłączane bezpośrednio do sieci rozdzielczej, o napięciu znamionowym 110 kV, </t>
    </r>
  </si>
  <si>
    <r>
      <t xml:space="preserve">grupa III </t>
    </r>
    <r>
      <rPr>
        <sz val="11"/>
        <rFont val="Times New Roman CE"/>
        <family val="1"/>
        <charset val="238"/>
      </rPr>
      <t>- podmioty, których urządzenia, instalacje i sieci są przyłączane bezpośrednio do sieci rozdzielczej, o napięciu znamionowym wyższym niż 1 kV, lecz niższym niż 110 kV,</t>
    </r>
  </si>
  <si>
    <r>
      <t>grupa IV</t>
    </r>
    <r>
      <rPr>
        <sz val="11"/>
        <rFont val="Times New Roman CE"/>
        <family val="1"/>
        <charset val="238"/>
      </rPr>
      <t xml:space="preserve"> - podmioty, których urządzenia, instalacje i sieci są przyłączane bezpośrednio do sieci rozdzielczej, o napięciu znamionowym nie wyższym niż 1 kV oraz o mocy przyłączeniowej większej niż 40 kW lub prądzie znamionowym zabezpieczenia przedlicznikowego w torze prądowym większym niż 63 A,</t>
    </r>
  </si>
  <si>
    <r>
      <t>grupa V</t>
    </r>
    <r>
      <rPr>
        <sz val="11"/>
        <rFont val="Times New Roman CE"/>
        <family val="1"/>
        <charset val="238"/>
      </rPr>
      <t xml:space="preserve"> - podmioty, których urządzenia, instalacje i sieci są przyłączane bezpośrednio do sieci rozdzielczej, o napięciu znamionowym nie wyższym niż 1 kV oraz mocy przyłączeniowej nie większej niż 40 kW i prądzie znamionowym zabezpieczenia przedlicznikowego nie większym niż 63 A,</t>
    </r>
  </si>
  <si>
    <r>
      <t xml:space="preserve">grupa VI </t>
    </r>
    <r>
      <rPr>
        <sz val="11"/>
        <rFont val="Times New Roman CE"/>
        <family val="1"/>
        <charset val="238"/>
      </rPr>
      <t>- podmioty, których urządzenia, instalacje i sieci są przyłączane do sieci poprzez tymczasowe przyłączenie, które będzie, na zasadach określonych w umowie, zastąpione przyłączeniem docelowym, lub podmioty przyłączone do sieci na  czas określony, lecz nie dłuższy niż rok.</t>
    </r>
  </si>
  <si>
    <t>1.1.1.</t>
  </si>
  <si>
    <t>1.1.2.</t>
  </si>
  <si>
    <t>1.1.3.</t>
  </si>
  <si>
    <t>* w pozycji uwzględniono nakłady na liczniki i układy pomiarowe instalowane u nowych odbiorców, których wartość przedstawiono informacyjnie w pozycji: 1.11.</t>
  </si>
  <si>
    <t>Tabela 21 - Nakłady inwestycyjne pozostałe - łączność</t>
  </si>
  <si>
    <t>Tabela 22 - Nakłady inwestycyjne pozostałe - informatyka</t>
  </si>
  <si>
    <t>Tabela 23 - Nakłady inwestycyjne pozostałe - budynki i budowle</t>
  </si>
  <si>
    <t>Tabela 24 - Nakłady inwestycyjne pozostałe - zakup środków transportu</t>
  </si>
  <si>
    <t>Tabela 26 - Lista projektów inwestycyjnych związana z przyłączeniem nowych odbiorców</t>
  </si>
  <si>
    <t>Tabela 28 - Lista projektów inwestycyjnych związana z przyłączeniem nowych źródeł i sieci przedsiębiorstw energetycznych.</t>
  </si>
  <si>
    <t>Tabela 29 - Lista projektów inwestycyjnych związana z modernizacją i odtworzeniem majątku</t>
  </si>
  <si>
    <t>Tabela 31 - Liczba odbiorców, wielkość dostaw energii elektrycznej i mocy</t>
  </si>
  <si>
    <t>W nakładach inwestycyjnych należy uwzględnić wydatki ponoszone na wykonanie prac projektowych i geodezyjnych, uzgadnianie dokumentacji, uzyskanie pozwoleń na budowę, zakup materiałów do budowy odcinków sieci służących do przyłączenia podmiotów do sieci z uwzględnieniem długości tych odcinków, roboty budowlano-montażowe wraz z nadzorem, wykonanie niezbędnych prób, koszty sporządzenia ekspertyzy wpływu przyłączanych urządzeń, instalacji lub sieci na system elektroenergetyczny, a także koszty uzyskania praw do nieruchomości oraz zajęcia terenu, niezbędne do budowy lub eksploatacji urządzeń. W tabeli należy również uwzględnić nakłady inwestycyjne ponoszone na zakup i montaż układu pomiarowo-rozliczeniowego.</t>
  </si>
  <si>
    <r>
      <t>W tabelach 5, 6, 7 należy podać nakłady oraz zakresy rzeczowe na budowę nowych sieci, związane z przyłączeniem nowych odbiorców</t>
    </r>
    <r>
      <rPr>
        <sz val="11"/>
        <rFont val="Times New Roman CE"/>
        <charset val="238"/>
      </rPr>
      <t xml:space="preserve"> i IŁDTPoOSŁ</t>
    </r>
    <r>
      <rPr>
        <sz val="11"/>
        <rFont val="Times New Roman CE"/>
        <family val="1"/>
        <charset val="238"/>
      </rPr>
      <t xml:space="preserve"> oraz nie kalkulowane do opłaty przyłączeniowej. </t>
    </r>
  </si>
  <si>
    <t>W tabeli 7 należy podać nakłady i zakresy rzeczowe łączne na budowę całych stacji elektroenergetycznych bez transformatorów.</t>
  </si>
  <si>
    <t>W tabelach 8 i 9 należy uwzględnić odnawialne źródła energii elektrycznej (źródła OZE w podziale na źródła o mocy elektrycznej zainstalowanej nie wyższej niż 5 MW oraz pozostałe źródła OZE, natomiast jednostki kogeneracyjne w podziale na źródła o mocy elektrycznej zainstalowanej poniżej 1 MW oraz pozostałe źródła kogeneracyjne).</t>
  </si>
  <si>
    <t>W tabeli 12 należy podać nakłady łączne na budowę całych stacji elektroenergetycznych bez transformatorów.</t>
  </si>
  <si>
    <t>W tabeli 17 należy podać nakłady oraz zakresy rzeczowe łączne bez transformatorów.</t>
  </si>
  <si>
    <t>Liczniki i układy pomiarowe (RAZEM)</t>
  </si>
  <si>
    <t>Pozostałe nakłady na układy pomiarowe</t>
  </si>
  <si>
    <t>Moduł planu inwestycyjnego</t>
  </si>
  <si>
    <t>dla przedsiębiorstw sieciowych zajmujących się dystrybucją energii elektrycznej</t>
  </si>
  <si>
    <t>INFORMACJE WSTĘPNE</t>
  </si>
  <si>
    <t xml:space="preserve">W przypadku konieczności uzupełnienia informacji zawartych w poszczególnych tabelach, dodatkowe szczegółowe informacje proszę umieszczać obok tabeli, której uwaga dotyczy (nie wolno dodawać wierszy/kolumn w arkuszach - lokalizacja tabel w arkuszu ma pozostać ta sama). </t>
  </si>
  <si>
    <t>Zadania polegające na zwiększeniu mocy przyłączonego podmiotu, wymagające wymiany lub przebudowy przyłącza,  należy traktować jak przyłączenie nowego podmiotu. Natomiast zadania związane z rozbudową sieci (nie wynikające z przyłączenia odbiorców/źródeł) należy przedstawić w części B Projektu Planu.</t>
  </si>
  <si>
    <t>Imię i nazwisko oraz nr telefonu osoby upoważnionej przez przedsiębiorstwo do kontaktów w sprawie Projektu Planu Rozwoju.</t>
  </si>
  <si>
    <t>Tabele 1 i 2 są tabelami zbiorczymi i wypełnia się automatycznie na podstawie tabel szczegółowych.</t>
  </si>
  <si>
    <t>Tabela 18 - Regulacje stanu prawnego terenu - dotyczy wyłącznie regulacji pod istniejacym majątkiem, gdzie nie jest realizowany proces inwestycyjny</t>
  </si>
  <si>
    <t>Dla danego projektu inwestycyjnego należy wskazać jego lokalizację (kolumna [03]), cel realizacji projektu zgodnie z listą rozwijaną w komórce dotyczącej celu realizacji projektu (kolumna [04]).</t>
  </si>
  <si>
    <t>Ze względu na duży poziom niepewności danych w zakresie planowanych przyłączeń odbiorców grup przyłączeniowych III-VI, w całym okresie objętym Projektem Planu Rozwoju, należy corocznie (przy sprawozdaniu z wykonania planu) aktualizować informacje w zakresie tabeli 26. Uzupełnienie ma charakter informacyjny i ma na celu: wykaz nowych zadań inwestycyjnych, wcześniej prognozowanych statystycznie (gr. III) oraz uaktualnienie informacji dla zgrupowanych zadań (gr. IV-VI). Niniejsze uzupełnienie nie stanowi aktualizacji planu w myśl art. 16 ust. 14 ustawy – Prawo energetyczne i nie wpływa na poziom uzgodnionych nakładów inwestycyjnych. Przedstawia natomiast dodatkowe uzasadnienie dla założeń przyjętych na etapie opracowywania Projektu.</t>
  </si>
  <si>
    <t>Suma nakładów łącznych na projekty przyłączeniowe z tabeli 26 i 27 ma być zgodna z sumą nakładów z tabeli 1, pkt. A.1 i pkt. A.2.</t>
  </si>
  <si>
    <t>Tabela 27 - Lista projektów inwestycyjnych związana z przyłączeniem infrastruktury ładowania drogowego transportu publicznego oraz ogólnodostępnych stacji ładowania (IŁDToOSŁ)</t>
  </si>
  <si>
    <t>Ze względu na duży poziom niepewności danych w zakresie planowanych przyłączeń IŁDToOSŁ grup przyłączeniowych III-VI, w całym okresie objętym Projektem Planu Rozwoju, należy corocznie (przy sprawozdaniu z wykonania planu) aktualizować informacje w zakresie tabeli 27. Uzupełnienie ma charakter informacyjny i ma na celu: wykaz nowych zadań inwestycyjnych, wcześniej prognozowanych statystycznie (gr. III) oraz uaktualnienie informacji dla zgrupowanych zadań (gr. IV-VI). Niniejsze uzupełnienie nie stanowi aktualizacji planu w myśl art. 16 ust. 14 ustawy – Prawo energetyczne i nie wpływa na poziom uzgodnionych nakładów inwestycyjnych. Przedstawia natomiast dodatkowe uzasadnienie dla założeń przyjętych na etapie opracowywania Projektu.</t>
  </si>
  <si>
    <t>W tabeli 32 należy przedstawić wszystkie przyłącza dla których zaplanowano wydatkowanie nakladów inwestycyjnych tj. przyłącza do nowych odbiorców/źródeł, a także zadania mające na celu zwiększenie mocy przyłączeniowej, które wymagają wymiany lub przebudowy przyłącza (ten rodzaj przyłączy należy traktować podobnie jak przyłączenie nowego odbiorcy).</t>
  </si>
  <si>
    <t>nazwa przedsiębiorstwa:</t>
  </si>
  <si>
    <t>Kolumna [05], [06] - dla wszystkich projektów (również pogrupowanych), polegających na zwiększeniu mocy u dotychczasowego klienta, związanych z wymianą lub przebudową przyłącza, należy w kolumnie [5] wykazać łączną moc przyłączeniową o jaką wnioskuje odbiorca oraz w kolumnie [6] zwiększenie mocy przyłączonego podmiotu</t>
  </si>
  <si>
    <t>45</t>
  </si>
  <si>
    <t>46</t>
  </si>
  <si>
    <t>47</t>
  </si>
  <si>
    <t>48</t>
  </si>
  <si>
    <t>49</t>
  </si>
  <si>
    <t>50</t>
  </si>
  <si>
    <t>51</t>
  </si>
  <si>
    <t>52</t>
  </si>
  <si>
    <t>Liczba LZO na koniec roku</t>
  </si>
  <si>
    <t>Liczba klientów na koniec roku</t>
  </si>
  <si>
    <t>Tabela 20 - Przygotowanie inwestycji</t>
  </si>
  <si>
    <t>Tabela 19 - Liczniki i układy pomiarowe inne niż na potrzeby przyłączania nowych odbiorców</t>
  </si>
  <si>
    <t>W tabeli 19 należy uwzgędnić nakłady na modernizację i odtworzenie liczników u dotychczasowych odbiorców (z uwzględnieniem nakładów inwestycyjnych ponoszonych na zakup i montaż układu pomiarowo-rozliczeniowego) oraz nakładów inwestycyjnych związanych z legalizacją liczników (dane te powinny być wypełniane jedynie przez te przedsiębiorstwa, które koszty legalizacji liczników ewidencjonują jako nakład inwestycyjny).</t>
  </si>
  <si>
    <t>Modernizacja, odtworzenie oraz rozwój istniejącego majątku, związane w poprawą jakości usług i/lub wzrostem zapotrzebowania na moc</t>
  </si>
  <si>
    <t>Linie elektroenergetyczne - napowietrzne</t>
  </si>
  <si>
    <t>Linie elektroenergetyczne - kablowe</t>
  </si>
  <si>
    <t>* należy uwzględnić pozostałe, nie wymienione wcześniej elementy stacji (np. baterie kondensatorów, baterie akumulatorów i zasilacze, telemechanika, zabezpieczenia, wyłączniki, rozłączniki, odłączniki, przekładniki, potrzeby własne - inne niewymienione w pozostałych pozycjach, prace budowlane na zewnątrz: drogi, chodniki, ogrodzenia, prace budowlane przy lub wewnątrz budynku stacji, regulacje stanu prawnego terenu). Nie wykazujemy w tym miejscu zakresu rzeczowego.</t>
  </si>
  <si>
    <t>W tabelach należy przedstawić nakłady inwestycyjne na przyłącza, zdefiniowane jako odcinek lub element sieci służący do przyłączenia urządzeń, instalacji lub sieci podmiotu, o wymaganej przez niego mocy przyłączeniowej, z pozostałą częścią sieci przedsiębiorstwa energetycznego świadczącego na rzecz podmiotu przyłączanego usługę przesyłania lub dystrybucji energii elektrycznej. Rozporządzenie Ministra Gospodarki z dnia 4 maja 2007 r. w sprawie szczegółowych warunków funkcjonowania systemu elektroenergetycznego (Dz. U. 93 poz. 623, § 2 pkt. 15 ze zm.).</t>
  </si>
  <si>
    <t>Modernizacja sieci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</si>
  <si>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</si>
  <si>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</si>
  <si>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</si>
  <si>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</si>
  <si>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</si>
  <si>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</si>
  <si>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</si>
  <si>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</si>
  <si>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</si>
  <si>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</si>
  <si>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</si>
  <si>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r>
      <t>Zakres rzeczowy należy podać w podziale na ten kalkulowany do opłaty za przyłączenie</t>
    </r>
    <r>
      <rPr>
        <sz val="11"/>
        <rFont val="Times New Roman CE"/>
        <charset val="238"/>
      </rPr>
      <t xml:space="preserve"> tj. budowa przyłącza i ten nie kalkulowany do opłaty za przyłączenie tj. rozbudowa sieci i modernizacja sieci (kolumna [08, 09, 10] - zakres rzeczowy).</t>
    </r>
  </si>
  <si>
    <t>Zakres rzeczowy należy podać w podziale na ten kalkulowany do opłaty za przyłączenie tj. budowa przyłącza i ten nie kalkulowany do opłaty za przyłączenie tj. rozbudowa sieci i modernizacja sieci (kolumna [08, 09, 10] - zakres rzeczowy).</t>
  </si>
  <si>
    <r>
      <t xml:space="preserve">Suma nakładów łącznych na projekty związane z odtworzeniem i modernizacja majątku z tabel 26-29 ma być zgodna z sumą nakładów łącznych na modernizację i odtworzenie majątku, zgodnie z tabelą 1, </t>
    </r>
    <r>
      <rPr>
        <sz val="12"/>
        <rFont val="Times New Roman CE"/>
        <charset val="238"/>
      </rPr>
      <t>pkt B.</t>
    </r>
  </si>
  <si>
    <t>Zadania związane budową i rozbudową sieci (niewynikające z przyłączenia odbiorców/źródeł i niewykazane w tabelach 26-28)</t>
  </si>
  <si>
    <t>w tym nakłady na układy pomiarowe**</t>
  </si>
  <si>
    <t>Zgodnie z podziałem zakresu rzeczowego należy wskazać nakłady na zakres kalkulowany do opłaty przyłączeniowej tj. budowa przyłącza i ten nie kalkulowany do opłaty przyłączeniowej tj. rozbudowa sieci i modernizacja sieci (suma nakładów inwestycyjnych z tabeli 26 i 27: kalkulowanych do opłaty przyłączeniowej tj. budowa przyłączy, ma być zgodna z tab. 1 pkt. A1; nie kalkulowanych do opłaty przyłączeniowej w zakresie rozbudowy sieci, ma być zgodna z tab. 1 pkt. A2).</t>
  </si>
  <si>
    <t>Zgodnie z podziałem zakresu rzeczowego należy wskazać nakłady na zakres kalkulowany do opłaty przyłączeniowej tj. budowa przyłącza i ten nie kalkulowany do opłaty przyłączeniowej tj. rozbudowa sieci i modernizacja sieci (suma nakładów inwestycyjnych z tabeli 26 i 27: kalkulowanych do opłaty przyłączeniowej tj. budowa przyłączy, ma być zgodna z tab. 1 pkt. A1; nie kalkulowanych do opłaty przyłączeniowej w zakresie rozbudowy sieci, ma być zgodna z tab. 1 pkt. A2)</t>
  </si>
  <si>
    <t>64</t>
  </si>
  <si>
    <t>Tabela 13 - Modernizacja i odtworzenie linii lub ich elementów - całe odcinki lub budowa nowych linii niezwiązanych z przyłączaniem</t>
  </si>
  <si>
    <t>Tabela 16 - Modernizacja i odtworzenie transformatorów sieciowych i zabudowa nowych niezwiązanych z przyłączaniem</t>
  </si>
  <si>
    <t>Tabela 17 - Modernizacja i odtworzenie stacji elektroenergetycznych i budowa nowych niezwiązanych z przyłączaniem</t>
  </si>
  <si>
    <t>Razem</t>
  </si>
  <si>
    <t>Liczniki i układy pomiarowe inne niż na potrzeby przyłączania nowych odbiorców</t>
  </si>
  <si>
    <t>Tabela 32 - Dane statystyczne dotyczące przyłączy (uwzględnia wydane warunki, podpisane umowy, oraz pozostałe prognozowane statystycznie przylącza)</t>
  </si>
  <si>
    <t>RAZEM:</t>
  </si>
  <si>
    <r>
      <t xml:space="preserve">W tabeli 8 nie uwzględniono nakładów na rozbudowę sieci niezbędnej do przyłączenia nowego źródła. Nakłady na budowę nowych sieci, związane z przyłączeniem nowych źródeł umieścić należy </t>
    </r>
    <r>
      <rPr>
        <sz val="11"/>
        <rFont val="Times New Roman"/>
        <family val="1"/>
        <charset val="238"/>
      </rPr>
      <t>w tabelach 10, 11, 12. Konieczne do poniesienia nakłady na rozbudowę niezwiązaną wprost z przyłączaniem oraz na modernizację i odtworzenie sieci powinny znaleźć się w tabelach 13 - 20.</t>
    </r>
  </si>
  <si>
    <t xml:space="preserve"> </t>
  </si>
  <si>
    <t xml:space="preserve"> - średnie - napięcia od 1 kV do 60 kV (SN)</t>
  </si>
  <si>
    <t>Pozostałe zakupy</t>
  </si>
  <si>
    <t>Tabela 25 - Nakłady inwestycyjne pozostałe - pozostałe zakupy</t>
  </si>
  <si>
    <t>Zmiana struktury sieci WN i SN na kablową</t>
  </si>
  <si>
    <t>CRL P1 i P2 przył i rozb oraz P1, P2, P3 i P4 mod</t>
  </si>
  <si>
    <t>CRL P3 przył i rozb oraz P1, P2, P3 i P4 mod</t>
  </si>
  <si>
    <t>CRL P1, P2, P3 i P4 mod.</t>
  </si>
  <si>
    <t>Łączność (światłowody, urządzenia ETN, linie i centrale telefoniczne, modemy itp. - przeznaczone na potrzeby sterowania, zdalnej transmisji danych, telemechaniki, łączności głosowej itp..)</t>
  </si>
  <si>
    <t>Informatyka (oprogramowanie, systemy dyspozytorskie i sterowania pracą sieci itp.)</t>
  </si>
  <si>
    <t>linie kablowe nn</t>
  </si>
  <si>
    <t>stacja SN/SN</t>
  </si>
  <si>
    <t>stacja wnętrzowa SN/nn</t>
  </si>
  <si>
    <t>stacja słupowa SN/nn</t>
  </si>
  <si>
    <t>powyżej 63 MVA</t>
  </si>
  <si>
    <t>63 MVA</t>
  </si>
  <si>
    <t>40 MVA</t>
  </si>
  <si>
    <t>25 MVA</t>
  </si>
  <si>
    <t>16 MVA</t>
  </si>
  <si>
    <t>10 MVA i poniżej</t>
  </si>
  <si>
    <t xml:space="preserve">powyżej 630 kVA  </t>
  </si>
  <si>
    <t>630 kVA</t>
  </si>
  <si>
    <t>400 kVA</t>
  </si>
  <si>
    <t>250 kVA</t>
  </si>
  <si>
    <t>160 kVA</t>
  </si>
  <si>
    <t>100 kVA</t>
  </si>
  <si>
    <t>63 kVA</t>
  </si>
  <si>
    <t>40 kVA i poniżej</t>
  </si>
  <si>
    <t>[tys. zł / km]</t>
  </si>
  <si>
    <t>[tys. zł / szt.]</t>
  </si>
  <si>
    <t>linie napowietrzne SN</t>
  </si>
  <si>
    <t>linie napowietrzne nn</t>
  </si>
  <si>
    <t>linie napowietrzne 110kV 1-torowe</t>
  </si>
  <si>
    <t>linie napowietrzne 110kV 2-torowe</t>
  </si>
  <si>
    <t>linie kablowe SN</t>
  </si>
  <si>
    <t>linie kablowe 110kV</t>
  </si>
  <si>
    <t>Linie</t>
  </si>
  <si>
    <t>stacje</t>
  </si>
  <si>
    <t>stacja napowietrzno - wnętrzowa 110/SN</t>
  </si>
  <si>
    <t>stacja wnętrzowa 110/SN</t>
  </si>
  <si>
    <t>transformatory WN/SN</t>
  </si>
  <si>
    <t>transformatory SN/nn</t>
  </si>
  <si>
    <t>Tabela 33 - Bieżące średnie nakłady jednostkowe na wybrane elementy sieci</t>
  </si>
  <si>
    <t>*w przypadku gdy dany Operator nie stosuje któregoś z elementów wymienionych w ww tabeli wartość bieżącej wartości średniej nie musi być wypełniana</t>
  </si>
  <si>
    <t>Element</t>
  </si>
  <si>
    <t>Jedn. miary</t>
  </si>
  <si>
    <t>Bieżąca wartość  średnia</t>
  </si>
  <si>
    <t>W tabelach szczegółowych należy uzupełnić nakłady planowane do poniesienia w danym roku. Zakresy rzeczowe i  moce przyłączeniowe w poszczególnych latach mają wynikać z zadań zakończonych w danym roku.</t>
  </si>
  <si>
    <t>Tabela 30 - Udział klientów posiadających LZO na koniec okresu - tabela informacyjna</t>
  </si>
  <si>
    <t>Udział klientów posiadających LZO na koniec okresu [%]</t>
  </si>
  <si>
    <t>Rok rozpoczęcia</t>
  </si>
  <si>
    <t>Rok zakończenia</t>
  </si>
  <si>
    <t>Suma nakładów 2023-2028</t>
  </si>
  <si>
    <r>
      <rPr>
        <b/>
        <sz val="12"/>
        <rFont val="Calibri"/>
        <family val="2"/>
        <charset val="238"/>
        <scheme val="minor"/>
      </rPr>
      <t>Kategorie podziału różnic w zakresie realizacji zadań z projektu i planu rozwoju *)</t>
    </r>
  </si>
  <si>
    <t>Dla danego projektu inwestycyjnego należy również wskazać zakres rzeczowy projektu, czyli wskazać ilości poszczególnych elementów (kolumna [05]), łączna wartość projektu tj. łączna kwota jaka została zaplanowana na realizację projektu (kolumna [08]) oraz wysokość nakładów w rozbiciu na lata (kolumny [09]-[14]).</t>
  </si>
  <si>
    <t>A</t>
  </si>
  <si>
    <t>B</t>
  </si>
  <si>
    <t>C</t>
  </si>
  <si>
    <t>pozycje wprowadzone do PR 2023-2028, a niewystępujące PR 2020-2025</t>
  </si>
  <si>
    <t>pozycje, które zostały uzgodnione w PR 2020-2025, a ich harmonogram i nakłady nie uległy zmianie w PR 2023-2028 (pozycja bez zmian)</t>
  </si>
  <si>
    <t>pozycje, które zostały uzgodnione w PR 2020-2025, a ich harmonogram lub nakłady uległy zmianie w PR 2023-2028</t>
  </si>
  <si>
    <t>*) Kategorie podziału różnic w zakresie realizacji zadań z projektu PR 2023-2028 i PR 2020-2025</t>
  </si>
  <si>
    <t>Różnica ponoszonych nakładów
(projekt PR 2023-2028 "-" PR 2020-2025) [tys. zł]</t>
  </si>
  <si>
    <t>Kolumna [14] stanowi łączna wartość projektu tj. łączna kwota jaka została zaplanowana na realizację projektu.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</si>
  <si>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</si>
  <si>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</si>
  <si>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</si>
  <si>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</si>
  <si>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</si>
  <si>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</si>
  <si>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</si>
  <si>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</si>
  <si>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</si>
  <si>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</si>
  <si>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</si>
  <si>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</si>
  <si>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</si>
  <si>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</si>
  <si>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</si>
  <si>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</si>
  <si>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</si>
  <si>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</si>
  <si>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Kolumna [09] stanowi łączna wartość projektu tj. łączna kwota jaka została zaplanowana na realizację projektu</t>
  </si>
  <si>
    <t>Kolumny: Rok rozpoczęcia oraz Rok zakończenia są rokiem wydatkowania pierwszych oraz ostatnich nakładów oraz dotyczą jedynie projektów imiennych.</t>
  </si>
  <si>
    <t>Wielkości z planu 2020-2025</t>
  </si>
  <si>
    <t>Kolumny [24-30] należy wypełnić informacje zawarte w planie rozwoju na lata 2020-2025 w zakresie lat 2023-2025.</t>
  </si>
  <si>
    <t>Kolumny [51-68] należy wypełnić informacje zawarte w planie rozwoju na lata 2020-2025 w zakresie lat 2023-2025.</t>
  </si>
  <si>
    <t>Kolumny [25-31] należy wypełnić informacje zawarte w planie rozwoju na lata 2020-2025 w zakresie lat 2023-2025.</t>
  </si>
  <si>
    <t>8.</t>
  </si>
  <si>
    <t>[MW]</t>
  </si>
  <si>
    <t>[%]</t>
  </si>
  <si>
    <t>[min]</t>
  </si>
  <si>
    <t>Wskaźnik przeciętnej systemowej przerw długich i bardzo długich w dostawie energii  dla przerw planowanych oraz nieplanowanych (wraz z przerwami katastofalnymi) (SAIDI)</t>
  </si>
  <si>
    <t>Wskaźnik przeciętnej systemowej częstości przerw długich i bardzo długich dla przerw planowanych oraz nieplanowanych (wraz z przerwami katastofalnymi) (SAIFI)</t>
  </si>
  <si>
    <t>Wskaźnik przeciętnej częstości przerw krótkich - ilość odbiorców narażonych na skutki wszystkich przerw krótkich w ciągu roku / łączna ilość obsługiwanych odbiorców (MAIFI)</t>
  </si>
  <si>
    <t>Jednostka</t>
  </si>
  <si>
    <t>*) Pozycje oznaczają stan na 31 grudnia danego roku.</t>
  </si>
  <si>
    <t>Moc zainstalowana OZE*</t>
  </si>
  <si>
    <t>Udział linii kablowch w liniach SN*</t>
  </si>
  <si>
    <t>Liczniki zdalnego odczytu*</t>
  </si>
  <si>
    <t>Automatyzacja sieci SN*</t>
  </si>
  <si>
    <t>Przyłączenie nowych odbiorców**</t>
  </si>
  <si>
    <t>**) wykonanie uzależnione będzie od zainteresowania odbiorców przyłączeniem do sieci</t>
  </si>
  <si>
    <t>Automatyzacja sieci SN - % stacji SN/nn objętych jakąkolwiek automatyką i zdalnym nadzorem</t>
  </si>
  <si>
    <t>lata</t>
  </si>
  <si>
    <t xml:space="preserve">Średni wiek linii* </t>
  </si>
  <si>
    <t xml:space="preserve">Średni wiek stacji* </t>
  </si>
  <si>
    <t xml:space="preserve">Średni wiek transformatorów* </t>
  </si>
  <si>
    <t>5</t>
  </si>
  <si>
    <t>6</t>
  </si>
  <si>
    <t>KET</t>
  </si>
  <si>
    <t>7</t>
  </si>
  <si>
    <t>8</t>
  </si>
  <si>
    <t>9</t>
  </si>
  <si>
    <t>Punkty ładowania - pozytywnie rozpatrzone wnioski o wydanie warunków przyłączenia**</t>
  </si>
  <si>
    <t>Punkty ładowania - liczba przyłączonych w danym roku punktów szybkiego ładowania**</t>
  </si>
  <si>
    <t>Punkty ładowania - liczba przyłączonych w danym roku punktów wolnego ładowania**</t>
  </si>
  <si>
    <t>Tabela 34 - Wskaźniki uzupełniające - Karta Efektywnej Transformacji (KET)</t>
  </si>
  <si>
    <t>Moc przyłączeniowa ogółem (suma: OZE, punktów ładowania i odbiorców)**</t>
  </si>
  <si>
    <t>Pozostałe nakłady inwestycyjne - planowany % nakładów inwestycyjnych</t>
  </si>
  <si>
    <t>[kWh]</t>
  </si>
  <si>
    <t>Ilość niedostarczonej energii w roku</t>
  </si>
  <si>
    <t>Plan inwestycyjny należy wypełniać zgodnie z kwestionariuszem aktualizacji projektu planu rozwoju w zakresie zaspokojenia obecnego i przyszłego zapotrzebowania na energię elektryczną na lata 2023-2028 w zakresie lat 2024-2028 - Instrukcja.</t>
  </si>
  <si>
    <t xml:space="preserve">Plan inwestycyjny należy wypełniać w cenach bieżących, uwzględniając przekazane wskaźniki makroekonomiczne.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</si>
</sst>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[Red]#,##0.0;[Blue]General;#,##0.0"/>
    <numFmt numFmtId="166" formatCode="0.0"/>
    <numFmt numFmtId="167" formatCode="[Red]#,##0.;[Blue]General;#,##0.0"/>
  </numFmts>
  <fonts count="10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name val="Arial CE"/>
      <family val="2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 CE"/>
      <charset val="238"/>
    </font>
    <font>
      <b/>
      <sz val="14"/>
      <name val="Times New Roman"/>
      <family val="1"/>
    </font>
    <font>
      <b/>
      <sz val="12"/>
      <name val="Times New Roman CE"/>
      <family val="1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Times New Roman"/>
      <family val="1"/>
      <charset val="238"/>
    </font>
    <font>
      <b/>
      <sz val="11"/>
      <name val="Arial"/>
      <family val="2"/>
    </font>
    <font>
      <b/>
      <sz val="13"/>
      <name val="Arial"/>
      <family val="2"/>
    </font>
    <font>
      <sz val="10"/>
      <name val="Arial CE"/>
      <family val="2"/>
      <charset val="238"/>
    </font>
    <font>
      <b/>
      <sz val="13"/>
      <name val="Arial CE"/>
      <family val="2"/>
      <charset val="238"/>
    </font>
    <font>
      <b/>
      <sz val="12"/>
      <name val="Arial"/>
      <family val="2"/>
    </font>
    <font>
      <b/>
      <sz val="11"/>
      <name val="Arial CE"/>
      <family val="2"/>
      <charset val="238"/>
    </font>
    <font>
      <sz val="11"/>
      <name val="Arial"/>
      <family val="2"/>
    </font>
    <font>
      <sz val="11"/>
      <name val="Arial CE"/>
      <family val="2"/>
      <charset val="238"/>
    </font>
    <font>
      <sz val="10"/>
      <name val="Arial"/>
      <family val="2"/>
    </font>
    <font>
      <i/>
      <sz val="11"/>
      <name val="Arial CE"/>
      <family val="2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b/>
      <sz val="11"/>
      <name val="Arial"/>
      <family val="2"/>
      <charset val="238"/>
    </font>
    <font>
      <sz val="10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charset val="238"/>
    </font>
    <font>
      <sz val="11"/>
      <color indexed="10"/>
      <name val="Times New Roman CE"/>
      <family val="1"/>
      <charset val="238"/>
    </font>
    <font>
      <sz val="10"/>
      <color indexed="10"/>
      <name val="Arial CE"/>
      <charset val="238"/>
    </font>
    <font>
      <sz val="11"/>
      <color indexed="8"/>
      <name val="Calibri"/>
      <family val="2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  <charset val="238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Times New Roman"/>
      <family val="1"/>
      <charset val="238"/>
    </font>
    <font>
      <sz val="11"/>
      <name val="Times New Roman"/>
      <family val="1"/>
    </font>
    <font>
      <sz val="12"/>
      <name val="Times New Roman"/>
      <family val="1"/>
      <charset val="238"/>
    </font>
    <font>
      <sz val="10"/>
      <name val="times"/>
      <charset val="238"/>
    </font>
    <font>
      <b/>
      <u/>
      <sz val="12"/>
      <name val="Times New Roman"/>
      <family val="1"/>
      <charset val="238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0"/>
      <name val="Cambria"/>
      <family val="1"/>
      <charset val="238"/>
    </font>
    <font>
      <b/>
      <sz val="11"/>
      <name val="Cambria"/>
      <family val="1"/>
      <charset val="238"/>
    </font>
    <font>
      <i/>
      <sz val="10"/>
      <name val="Cambria"/>
      <family val="1"/>
      <charset val="238"/>
    </font>
    <font>
      <i/>
      <sz val="9"/>
      <name val="Cambria"/>
      <family val="1"/>
      <charset val="238"/>
    </font>
    <font>
      <b/>
      <sz val="12"/>
      <name val="Cambria"/>
      <family val="1"/>
      <charset val="238"/>
    </font>
    <font>
      <sz val="12"/>
      <name val="Times New Roman CE"/>
      <charset val="238"/>
    </font>
    <font>
      <sz val="10"/>
      <name val="Courier"/>
      <family val="1"/>
      <charset val="238"/>
    </font>
    <font>
      <sz val="9"/>
      <name val="Arial CE"/>
      <charset val="238"/>
    </font>
    <font>
      <b/>
      <sz val="9"/>
      <name val="Times New Roman"/>
      <family val="1"/>
      <charset val="238"/>
    </font>
    <font>
      <sz val="12"/>
      <color indexed="10"/>
      <name val="Times New Roman"/>
      <family val="1"/>
    </font>
    <font>
      <b/>
      <u/>
      <sz val="12"/>
      <name val="Times New Roman"/>
      <family val="1"/>
    </font>
    <font>
      <b/>
      <sz val="13"/>
      <name val="Times New Roman"/>
      <family val="1"/>
      <charset val="238"/>
    </font>
    <font>
      <sz val="11"/>
      <name val="Times New Roman"/>
      <family val="1"/>
      <charset val="238"/>
    </font>
    <font>
      <sz val="12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8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color rgb="FFFF0000"/>
      <name val="Times New Roman CE"/>
      <family val="1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2"/>
      <name val="Arial"/>
      <family val="2"/>
      <charset val="238"/>
    </font>
    <font>
      <b/>
      <u/>
      <sz val="12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u/>
      <sz val="11"/>
      <color theme="1"/>
      <name val="Calibri"/>
      <family val="2"/>
      <charset val="238"/>
      <scheme val="minor"/>
    </font>
    <font>
      <sz val="12"/>
      <color rgb="FFFF0000"/>
      <name val="Times New Roman CE"/>
      <family val="1"/>
      <charset val="238"/>
    </font>
    <font>
      <sz val="11"/>
      <color rgb="FFFF0000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rgb="FFFF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Times New Roman CE"/>
      <family val="1"/>
      <charset val="238"/>
    </font>
    <font>
      <sz val="11"/>
      <color rgb="FFFF0000"/>
      <name val="Times New Roman CE"/>
      <charset val="238"/>
    </font>
    <font>
      <u/>
      <sz val="7.5"/>
      <color indexed="12"/>
      <name val="Arial CE"/>
      <charset val="238"/>
    </font>
    <font>
      <sz val="7"/>
      <name val="Arial CE"/>
      <charset val="238"/>
    </font>
    <font>
      <sz val="7"/>
      <name val="Times New Roman"/>
      <family val="1"/>
    </font>
    <font>
      <i/>
      <sz val="12"/>
      <name val="Times New Roman CE"/>
      <charset val="238"/>
    </font>
    <font>
      <sz val="10"/>
      <color rgb="FFFF0000"/>
      <name val="Arial CE"/>
      <charset val="238"/>
    </font>
    <font>
      <b/>
      <u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sz val="14"/>
      <name val="Times New Roman CE"/>
      <family val="1"/>
      <charset val="238"/>
    </font>
    <font>
      <b/>
      <sz val="12"/>
      <color theme="1"/>
      <name val="Times New Roman CE"/>
      <family val="1"/>
      <charset val="238"/>
    </font>
    <font>
      <b/>
      <sz val="10"/>
      <color theme="1"/>
      <name val="Arial CE"/>
      <charset val="238"/>
    </font>
    <font>
      <sz val="11"/>
      <color theme="1"/>
      <name val="Times New Roman CE"/>
      <family val="1"/>
      <charset val="238"/>
    </font>
    <font>
      <sz val="11"/>
      <color theme="1"/>
      <name val="Arial CE"/>
      <charset val="238"/>
    </font>
    <font>
      <sz val="12"/>
      <color theme="1"/>
      <name val="Times New Roman CE"/>
      <family val="1"/>
      <charset val="238"/>
    </font>
    <font>
      <sz val="11"/>
      <color theme="1"/>
      <name val="Times New Roman CE"/>
      <charset val="238"/>
    </font>
    <font>
      <sz val="11"/>
      <color rgb="FFFF0000"/>
      <name val="Times New Roman"/>
      <family val="1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4"/>
      <name val="Times New Roman CE"/>
      <charset val="238"/>
    </font>
    <font>
      <sz val="10"/>
      <name val="Helv"/>
      <family val="2"/>
    </font>
    <font>
      <b/>
      <sz val="10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0"/>
      <name val="Times New Roman"/>
      <family val="1"/>
    </font>
    <font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0" fontId="22" fillId="0" borderId="0"/>
    <xf numFmtId="0" fontId="31" fillId="0" borderId="0"/>
    <xf numFmtId="14" fontId="51" fillId="0" borderId="0" applyProtection="0">
      <alignment vertical="center"/>
    </xf>
    <xf numFmtId="0" fontId="6" fillId="0" borderId="0"/>
    <xf numFmtId="0" fontId="22" fillId="0" borderId="0"/>
    <xf numFmtId="14" fontId="51" fillId="0" borderId="0" applyProtection="0">
      <alignment vertical="center"/>
    </xf>
    <xf numFmtId="0" fontId="22" fillId="0" borderId="0"/>
    <xf numFmtId="0" fontId="80" fillId="0" borderId="0" applyNumberFormat="0" applyFill="0" applyBorder="0" applyAlignment="0" applyProtection="0">
      <alignment vertical="top"/>
      <protection locked="0"/>
    </xf>
    <xf numFmtId="14" fontId="6" fillId="0" borderId="0" applyProtection="0">
      <alignment vertical="center"/>
    </xf>
    <xf numFmtId="14" fontId="6" fillId="0" borderId="0" applyProtection="0">
      <alignment vertical="center"/>
    </xf>
    <xf numFmtId="0" fontId="6" fillId="0" borderId="0"/>
    <xf numFmtId="0" fontId="98" fillId="0" borderId="0"/>
  </cellStyleXfs>
  <cellXfs count="49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7" fillId="0" borderId="0" xfId="0" applyFont="1"/>
    <xf numFmtId="0" fontId="8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vertical="center"/>
    </xf>
    <xf numFmtId="0" fontId="11" fillId="0" borderId="0" xfId="2" applyFont="1" applyAlignment="1">
      <alignment horizontal="center" vertical="center" wrapText="1"/>
    </xf>
    <xf numFmtId="49" fontId="10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164" fontId="17" fillId="0" borderId="0" xfId="0" applyNumberFormat="1" applyFont="1" applyAlignment="1">
      <alignment horizontal="right" vertical="center" wrapText="1"/>
    </xf>
    <xf numFmtId="164" fontId="19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164" fontId="21" fillId="0" borderId="0" xfId="0" applyNumberFormat="1" applyFont="1" applyAlignment="1">
      <alignment horizontal="right" vertical="center"/>
    </xf>
    <xf numFmtId="49" fontId="14" fillId="4" borderId="2" xfId="0" applyNumberFormat="1" applyFont="1" applyFill="1" applyBorder="1" applyAlignment="1">
      <alignment horizontal="center" vertical="center"/>
    </xf>
    <xf numFmtId="164" fontId="19" fillId="4" borderId="2" xfId="0" applyNumberFormat="1" applyFont="1" applyFill="1" applyBorder="1" applyAlignment="1">
      <alignment horizontal="right" vertical="center" wrapText="1"/>
    </xf>
    <xf numFmtId="164" fontId="15" fillId="0" borderId="0" xfId="0" applyNumberFormat="1" applyFont="1" applyAlignment="1">
      <alignment horizontal="right" vertical="center"/>
    </xf>
    <xf numFmtId="164" fontId="21" fillId="0" borderId="0" xfId="0" applyNumberFormat="1" applyFont="1" applyAlignment="1">
      <alignment horizontal="right" vertical="center" wrapText="1"/>
    </xf>
    <xf numFmtId="164" fontId="19" fillId="0" borderId="0" xfId="0" applyNumberFormat="1" applyFont="1" applyAlignment="1">
      <alignment horizontal="right" vertical="center"/>
    </xf>
    <xf numFmtId="0" fontId="11" fillId="2" borderId="2" xfId="2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right" vertical="center"/>
    </xf>
    <xf numFmtId="0" fontId="16" fillId="3" borderId="2" xfId="0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0" fillId="0" borderId="2" xfId="0" applyBorder="1"/>
    <xf numFmtId="164" fontId="19" fillId="4" borderId="2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left" vertical="center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center" vertical="center"/>
    </xf>
    <xf numFmtId="0" fontId="8" fillId="0" borderId="0" xfId="2" applyFont="1" applyAlignment="1">
      <alignment horizontal="left" vertical="top"/>
    </xf>
    <xf numFmtId="0" fontId="25" fillId="0" borderId="0" xfId="2" applyFont="1"/>
    <xf numFmtId="0" fontId="26" fillId="0" borderId="0" xfId="2" applyFont="1" applyAlignment="1">
      <alignment horizontal="right" vertical="top"/>
    </xf>
    <xf numFmtId="0" fontId="29" fillId="0" borderId="0" xfId="2" applyFont="1" applyAlignment="1">
      <alignment horizontal="justify" vertical="top"/>
    </xf>
    <xf numFmtId="0" fontId="30" fillId="0" borderId="0" xfId="0" applyFont="1" applyAlignment="1">
      <alignment horizontal="justify" vertical="top"/>
    </xf>
    <xf numFmtId="0" fontId="26" fillId="0" borderId="0" xfId="2" applyFont="1" applyAlignment="1">
      <alignment horizontal="justify" vertical="top" wrapText="1"/>
    </xf>
    <xf numFmtId="0" fontId="8" fillId="2" borderId="2" xfId="2" applyFont="1" applyFill="1" applyBorder="1" applyAlignment="1">
      <alignment horizontal="center" vertical="top" wrapText="1"/>
    </xf>
    <xf numFmtId="0" fontId="32" fillId="0" borderId="2" xfId="2" applyFont="1" applyBorder="1" applyAlignment="1">
      <alignment horizontal="center" vertical="center"/>
    </xf>
    <xf numFmtId="49" fontId="35" fillId="0" borderId="2" xfId="4" applyNumberFormat="1" applyFont="1" applyBorder="1" applyAlignment="1">
      <alignment horizontal="center" vertical="center"/>
    </xf>
    <xf numFmtId="49" fontId="35" fillId="0" borderId="2" xfId="2" applyNumberFormat="1" applyFont="1" applyBorder="1" applyAlignment="1">
      <alignment horizontal="center" vertical="center"/>
    </xf>
    <xf numFmtId="49" fontId="37" fillId="2" borderId="2" xfId="4" applyNumberFormat="1" applyFont="1" applyFill="1" applyBorder="1" applyAlignment="1">
      <alignment horizontal="center" vertical="center"/>
    </xf>
    <xf numFmtId="165" fontId="34" fillId="2" borderId="2" xfId="4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49" fontId="10" fillId="0" borderId="2" xfId="0" applyNumberFormat="1" applyFont="1" applyBorder="1"/>
    <xf numFmtId="9" fontId="34" fillId="2" borderId="2" xfId="4" applyNumberFormat="1" applyFont="1" applyFill="1" applyBorder="1" applyAlignment="1">
      <alignment horizontal="right" vertical="center"/>
    </xf>
    <xf numFmtId="0" fontId="40" fillId="0" borderId="0" xfId="2" applyFont="1"/>
    <xf numFmtId="0" fontId="41" fillId="0" borderId="0" xfId="0" applyFont="1" applyAlignment="1">
      <alignment horizontal="center" vertical="top" wrapText="1"/>
    </xf>
    <xf numFmtId="0" fontId="0" fillId="0" borderId="0" xfId="0" applyAlignment="1">
      <alignment horizontal="justify" vertical="top" wrapText="1"/>
    </xf>
    <xf numFmtId="0" fontId="5" fillId="0" borderId="0" xfId="2" applyFont="1" applyAlignment="1">
      <alignment vertical="center"/>
    </xf>
    <xf numFmtId="0" fontId="42" fillId="0" borderId="0" xfId="2" applyFont="1" applyAlignment="1">
      <alignment vertical="center"/>
    </xf>
    <xf numFmtId="0" fontId="40" fillId="0" borderId="0" xfId="2" applyFont="1" applyAlignment="1">
      <alignment vertical="center"/>
    </xf>
    <xf numFmtId="0" fontId="44" fillId="0" borderId="2" xfId="0" applyFont="1" applyBorder="1"/>
    <xf numFmtId="3" fontId="44" fillId="0" borderId="2" xfId="0" applyNumberFormat="1" applyFont="1" applyBorder="1" applyAlignment="1">
      <alignment horizontal="right"/>
    </xf>
    <xf numFmtId="1" fontId="43" fillId="0" borderId="2" xfId="0" applyNumberFormat="1" applyFont="1" applyBorder="1" applyAlignment="1">
      <alignment horizontal="right"/>
    </xf>
    <xf numFmtId="0" fontId="45" fillId="0" borderId="0" xfId="0" applyFont="1" applyAlignment="1">
      <alignment horizontal="center"/>
    </xf>
    <xf numFmtId="0" fontId="49" fillId="0" borderId="0" xfId="0" applyFont="1" applyAlignment="1">
      <alignment horizontal="right"/>
    </xf>
    <xf numFmtId="0" fontId="47" fillId="0" borderId="0" xfId="0" applyFont="1" applyAlignment="1">
      <alignment horizontal="center"/>
    </xf>
    <xf numFmtId="4" fontId="44" fillId="0" borderId="0" xfId="0" applyNumberFormat="1" applyFont="1" applyAlignment="1">
      <alignment horizontal="right"/>
    </xf>
    <xf numFmtId="0" fontId="45" fillId="0" borderId="2" xfId="0" applyFont="1" applyBorder="1" applyAlignment="1">
      <alignment horizontal="center"/>
    </xf>
    <xf numFmtId="0" fontId="46" fillId="0" borderId="2" xfId="0" applyFont="1" applyBorder="1" applyAlignment="1">
      <alignment horizontal="right"/>
    </xf>
    <xf numFmtId="0" fontId="43" fillId="0" borderId="2" xfId="0" applyFont="1" applyBorder="1" applyAlignment="1">
      <alignment horizontal="center"/>
    </xf>
    <xf numFmtId="0" fontId="44" fillId="0" borderId="2" xfId="0" applyFont="1" applyBorder="1" applyAlignment="1">
      <alignment horizontal="right"/>
    </xf>
    <xf numFmtId="0" fontId="47" fillId="0" borderId="2" xfId="0" applyFont="1" applyBorder="1" applyAlignment="1">
      <alignment horizontal="center"/>
    </xf>
    <xf numFmtId="0" fontId="47" fillId="0" borderId="2" xfId="0" applyFont="1" applyBorder="1"/>
    <xf numFmtId="0" fontId="48" fillId="0" borderId="2" xfId="0" applyFont="1" applyBorder="1" applyAlignment="1">
      <alignment horizontal="center"/>
    </xf>
    <xf numFmtId="4" fontId="44" fillId="0" borderId="2" xfId="0" applyNumberFormat="1" applyFont="1" applyBorder="1" applyAlignment="1">
      <alignment horizontal="right"/>
    </xf>
    <xf numFmtId="0" fontId="6" fillId="0" borderId="0" xfId="5" applyNumberFormat="1" applyFont="1" applyAlignment="1"/>
    <xf numFmtId="0" fontId="35" fillId="0" borderId="0" xfId="2" applyFont="1"/>
    <xf numFmtId="0" fontId="6" fillId="0" borderId="0" xfId="6"/>
    <xf numFmtId="0" fontId="4" fillId="0" borderId="0" xfId="2" applyFont="1" applyAlignment="1">
      <alignment horizontal="left" vertical="top"/>
    </xf>
    <xf numFmtId="0" fontId="40" fillId="0" borderId="0" xfId="2" applyFont="1" applyAlignment="1">
      <alignment vertical="top"/>
    </xf>
    <xf numFmtId="0" fontId="52" fillId="0" borderId="0" xfId="2" applyFont="1" applyAlignment="1">
      <alignment horizontal="justify" vertical="top"/>
    </xf>
    <xf numFmtId="0" fontId="6" fillId="0" borderId="0" xfId="2" applyAlignment="1">
      <alignment horizontal="justify" vertical="top"/>
    </xf>
    <xf numFmtId="49" fontId="35" fillId="0" borderId="0" xfId="2" applyNumberFormat="1" applyFont="1" applyAlignment="1">
      <alignment horizontal="center" vertical="center"/>
    </xf>
    <xf numFmtId="165" fontId="5" fillId="0" borderId="0" xfId="2" applyNumberFormat="1" applyFont="1" applyAlignment="1">
      <alignment horizontal="right" vertical="center"/>
    </xf>
    <xf numFmtId="165" fontId="5" fillId="0" borderId="0" xfId="2" applyNumberFormat="1" applyFont="1" applyAlignment="1">
      <alignment horizontal="center" vertical="center"/>
    </xf>
    <xf numFmtId="165" fontId="4" fillId="0" borderId="0" xfId="2" applyNumberFormat="1" applyFont="1" applyAlignment="1">
      <alignment horizontal="center"/>
    </xf>
    <xf numFmtId="165" fontId="5" fillId="0" borderId="0" xfId="2" applyNumberFormat="1" applyFont="1" applyAlignment="1">
      <alignment horizontal="center" vertical="center" wrapText="1"/>
    </xf>
    <xf numFmtId="0" fontId="54" fillId="0" borderId="0" xfId="2" applyFont="1"/>
    <xf numFmtId="164" fontId="40" fillId="0" borderId="0" xfId="2" applyNumberFormat="1" applyFont="1"/>
    <xf numFmtId="164" fontId="38" fillId="0" borderId="0" xfId="2" applyNumberFormat="1" applyFont="1"/>
    <xf numFmtId="49" fontId="53" fillId="2" borderId="2" xfId="2" applyNumberFormat="1" applyFont="1" applyFill="1" applyBorder="1" applyAlignment="1">
      <alignment horizontal="center" vertical="center"/>
    </xf>
    <xf numFmtId="165" fontId="5" fillId="2" borderId="2" xfId="2" applyNumberFormat="1" applyFont="1" applyFill="1" applyBorder="1" applyAlignment="1">
      <alignment horizontal="right" vertical="center" wrapText="1"/>
    </xf>
    <xf numFmtId="0" fontId="5" fillId="3" borderId="2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vertical="center" wrapText="1"/>
    </xf>
    <xf numFmtId="0" fontId="36" fillId="3" borderId="2" xfId="2" applyFont="1" applyFill="1" applyBorder="1" applyAlignment="1">
      <alignment horizontal="center" vertical="center"/>
    </xf>
    <xf numFmtId="165" fontId="5" fillId="3" borderId="2" xfId="2" applyNumberFormat="1" applyFont="1" applyFill="1" applyBorder="1" applyAlignment="1">
      <alignment horizontal="right" vertical="center"/>
    </xf>
    <xf numFmtId="0" fontId="40" fillId="0" borderId="2" xfId="2" applyFont="1" applyBorder="1" applyAlignment="1">
      <alignment horizontal="center"/>
    </xf>
    <xf numFmtId="0" fontId="40" fillId="0" borderId="2" xfId="2" applyFont="1" applyBorder="1"/>
    <xf numFmtId="165" fontId="4" fillId="0" borderId="2" xfId="2" applyNumberFormat="1" applyFont="1" applyBorder="1" applyAlignment="1" applyProtection="1">
      <alignment horizontal="right"/>
      <protection locked="0"/>
    </xf>
    <xf numFmtId="0" fontId="11" fillId="3" borderId="2" xfId="2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vertical="center" wrapText="1"/>
    </xf>
    <xf numFmtId="0" fontId="11" fillId="0" borderId="2" xfId="2" applyFont="1" applyBorder="1" applyAlignment="1">
      <alignment horizontal="center" vertical="center"/>
    </xf>
    <xf numFmtId="0" fontId="53" fillId="3" borderId="2" xfId="2" applyFont="1" applyFill="1" applyBorder="1" applyAlignment="1">
      <alignment horizontal="center"/>
    </xf>
    <xf numFmtId="0" fontId="35" fillId="0" borderId="2" xfId="2" applyFont="1" applyBorder="1" applyAlignment="1">
      <alignment horizontal="center"/>
    </xf>
    <xf numFmtId="165" fontId="4" fillId="0" borderId="2" xfId="2" applyNumberFormat="1" applyFont="1" applyBorder="1" applyAlignment="1">
      <alignment horizontal="right"/>
    </xf>
    <xf numFmtId="0" fontId="55" fillId="0" borderId="0" xfId="2" applyFont="1" applyAlignment="1">
      <alignment horizontal="left" vertical="center"/>
    </xf>
    <xf numFmtId="0" fontId="38" fillId="0" borderId="0" xfId="2" applyFont="1"/>
    <xf numFmtId="0" fontId="55" fillId="0" borderId="0" xfId="2" applyFont="1" applyAlignment="1">
      <alignment vertical="center"/>
    </xf>
    <xf numFmtId="165" fontId="56" fillId="2" borderId="2" xfId="2" applyNumberFormat="1" applyFont="1" applyFill="1" applyBorder="1" applyAlignment="1">
      <alignment vertical="center"/>
    </xf>
    <xf numFmtId="49" fontId="35" fillId="2" borderId="2" xfId="2" applyNumberFormat="1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/>
    </xf>
    <xf numFmtId="0" fontId="33" fillId="3" borderId="2" xfId="2" applyFont="1" applyFill="1" applyBorder="1" applyAlignment="1">
      <alignment horizontal="center"/>
    </xf>
    <xf numFmtId="0" fontId="26" fillId="0" borderId="0" xfId="2" applyFont="1"/>
    <xf numFmtId="0" fontId="38" fillId="0" borderId="0" xfId="2" applyFont="1" applyAlignment="1">
      <alignment vertical="center"/>
    </xf>
    <xf numFmtId="164" fontId="56" fillId="0" borderId="0" xfId="2" applyNumberFormat="1" applyFont="1" applyAlignment="1">
      <alignment vertical="center"/>
    </xf>
    <xf numFmtId="164" fontId="57" fillId="0" borderId="0" xfId="2" applyNumberFormat="1" applyFont="1"/>
    <xf numFmtId="0" fontId="11" fillId="0" borderId="0" xfId="2" applyFont="1" applyAlignment="1">
      <alignment horizontal="right" vertical="top"/>
    </xf>
    <xf numFmtId="49" fontId="41" fillId="2" borderId="2" xfId="2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vertical="center"/>
    </xf>
    <xf numFmtId="165" fontId="57" fillId="3" borderId="2" xfId="2" applyNumberFormat="1" applyFont="1" applyFill="1" applyBorder="1"/>
    <xf numFmtId="0" fontId="11" fillId="0" borderId="0" xfId="2" applyFont="1" applyAlignment="1">
      <alignment vertical="center" wrapText="1"/>
    </xf>
    <xf numFmtId="49" fontId="24" fillId="0" borderId="2" xfId="0" applyNumberFormat="1" applyFont="1" applyBorder="1" applyAlignment="1">
      <alignment horizontal="left" vertical="center"/>
    </xf>
    <xf numFmtId="0" fontId="23" fillId="0" borderId="0" xfId="2" applyFont="1"/>
    <xf numFmtId="0" fontId="23" fillId="0" borderId="0" xfId="2" applyFont="1" applyAlignment="1">
      <alignment horizontal="right" vertical="top"/>
    </xf>
    <xf numFmtId="14" fontId="58" fillId="0" borderId="0" xfId="1" applyNumberFormat="1" applyFont="1" applyFill="1" applyAlignment="1" applyProtection="1">
      <alignment wrapText="1"/>
    </xf>
    <xf numFmtId="0" fontId="0" fillId="0" borderId="0" xfId="0" applyAlignment="1">
      <alignment wrapText="1"/>
    </xf>
    <xf numFmtId="0" fontId="59" fillId="0" borderId="0" xfId="0" applyFont="1" applyAlignment="1">
      <alignment wrapText="1"/>
    </xf>
    <xf numFmtId="165" fontId="25" fillId="0" borderId="2" xfId="2" applyNumberFormat="1" applyFont="1" applyBorder="1" applyAlignment="1" applyProtection="1">
      <alignment horizontal="right" vertical="center"/>
      <protection locked="0"/>
    </xf>
    <xf numFmtId="165" fontId="61" fillId="0" borderId="0" xfId="2" applyNumberFormat="1" applyFont="1" applyAlignment="1">
      <alignment horizontal="right" vertical="center"/>
    </xf>
    <xf numFmtId="0" fontId="6" fillId="0" borderId="0" xfId="2"/>
    <xf numFmtId="0" fontId="60" fillId="0" borderId="2" xfId="2" applyFont="1" applyBorder="1" applyAlignment="1">
      <alignment horizontal="center" vertical="center" wrapText="1"/>
    </xf>
    <xf numFmtId="0" fontId="60" fillId="5" borderId="2" xfId="2" applyFont="1" applyFill="1" applyBorder="1" applyAlignment="1">
      <alignment horizontal="center" vertical="center" wrapText="1"/>
    </xf>
    <xf numFmtId="49" fontId="25" fillId="0" borderId="2" xfId="2" applyNumberFormat="1" applyFont="1" applyBorder="1" applyAlignment="1">
      <alignment horizontal="center" vertical="center"/>
    </xf>
    <xf numFmtId="0" fontId="61" fillId="0" borderId="2" xfId="2" applyFont="1" applyBorder="1" applyAlignment="1">
      <alignment horizontal="center" vertical="center"/>
    </xf>
    <xf numFmtId="165" fontId="25" fillId="5" borderId="2" xfId="2" applyNumberFormat="1" applyFont="1" applyFill="1" applyBorder="1" applyAlignment="1">
      <alignment horizontal="right" vertical="center"/>
    </xf>
    <xf numFmtId="49" fontId="27" fillId="2" borderId="2" xfId="2" applyNumberFormat="1" applyFont="1" applyFill="1" applyBorder="1" applyAlignment="1">
      <alignment horizontal="center" vertical="center" wrapText="1"/>
    </xf>
    <xf numFmtId="0" fontId="27" fillId="2" borderId="2" xfId="2" applyFont="1" applyFill="1" applyBorder="1" applyAlignment="1">
      <alignment horizontal="center" vertical="center" wrapText="1"/>
    </xf>
    <xf numFmtId="0" fontId="25" fillId="2" borderId="2" xfId="2" applyFont="1" applyFill="1" applyBorder="1" applyAlignment="1">
      <alignment horizontal="center" vertical="center"/>
    </xf>
    <xf numFmtId="165" fontId="61" fillId="2" borderId="2" xfId="2" applyNumberFormat="1" applyFont="1" applyFill="1" applyBorder="1" applyAlignment="1">
      <alignment horizontal="right" vertical="center"/>
    </xf>
    <xf numFmtId="165" fontId="62" fillId="0" borderId="2" xfId="2" applyNumberFormat="1" applyFont="1" applyBorder="1" applyAlignment="1" applyProtection="1">
      <alignment horizontal="right" vertical="center"/>
      <protection locked="0"/>
    </xf>
    <xf numFmtId="0" fontId="1" fillId="0" borderId="2" xfId="0" applyFont="1" applyBorder="1" applyAlignment="1">
      <alignment horizontal="center" vertical="center"/>
    </xf>
    <xf numFmtId="165" fontId="57" fillId="0" borderId="2" xfId="2" applyNumberFormat="1" applyFont="1" applyBorder="1" applyProtection="1">
      <protection locked="0"/>
    </xf>
    <xf numFmtId="0" fontId="23" fillId="0" borderId="0" xfId="3" applyFont="1"/>
    <xf numFmtId="0" fontId="23" fillId="0" borderId="0" xfId="3" applyFont="1" applyAlignment="1">
      <alignment horizontal="center" vertical="center"/>
    </xf>
    <xf numFmtId="0" fontId="5" fillId="0" borderId="0" xfId="3" applyFont="1" applyAlignment="1">
      <alignment horizontal="left"/>
    </xf>
    <xf numFmtId="0" fontId="5" fillId="0" borderId="0" xfId="3" applyFont="1"/>
    <xf numFmtId="0" fontId="5" fillId="0" borderId="0" xfId="3" applyFont="1" applyAlignment="1">
      <alignment horizontal="center" wrapText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wrapText="1"/>
    </xf>
    <xf numFmtId="0" fontId="66" fillId="0" borderId="0" xfId="3" applyFont="1" applyAlignment="1">
      <alignment horizontal="center" wrapText="1"/>
    </xf>
    <xf numFmtId="0" fontId="67" fillId="0" borderId="0" xfId="3" applyFont="1"/>
    <xf numFmtId="0" fontId="25" fillId="0" borderId="0" xfId="3" applyFont="1" applyAlignment="1">
      <alignment wrapText="1"/>
    </xf>
    <xf numFmtId="0" fontId="68" fillId="0" borderId="0" xfId="3" applyFont="1" applyAlignment="1">
      <alignment horizontal="right"/>
    </xf>
    <xf numFmtId="0" fontId="22" fillId="0" borderId="0" xfId="7" applyAlignment="1">
      <alignment horizontal="left" vertical="center"/>
    </xf>
    <xf numFmtId="49" fontId="69" fillId="0" borderId="0" xfId="7" applyNumberFormat="1" applyFont="1" applyAlignment="1">
      <alignment horizontal="center" vertical="center" wrapText="1"/>
    </xf>
    <xf numFmtId="0" fontId="23" fillId="0" borderId="0" xfId="3" applyFont="1" applyAlignment="1">
      <alignment horizontal="center" vertical="center" wrapText="1"/>
    </xf>
    <xf numFmtId="0" fontId="65" fillId="0" borderId="0" xfId="3" applyFont="1"/>
    <xf numFmtId="49" fontId="25" fillId="0" borderId="2" xfId="3" applyNumberFormat="1" applyFont="1" applyBorder="1" applyAlignment="1">
      <alignment horizontal="center" vertical="center"/>
    </xf>
    <xf numFmtId="49" fontId="25" fillId="0" borderId="2" xfId="3" applyNumberFormat="1" applyFont="1" applyBorder="1" applyAlignment="1">
      <alignment horizontal="center" vertical="center" wrapText="1"/>
    </xf>
    <xf numFmtId="0" fontId="20" fillId="0" borderId="2" xfId="3" applyFont="1" applyBorder="1" applyAlignment="1">
      <alignment vertical="center"/>
    </xf>
    <xf numFmtId="0" fontId="70" fillId="0" borderId="2" xfId="3" applyFont="1" applyBorder="1" applyAlignment="1">
      <alignment vertical="center" wrapText="1"/>
    </xf>
    <xf numFmtId="0" fontId="20" fillId="0" borderId="2" xfId="3" applyFont="1" applyBorder="1" applyAlignment="1">
      <alignment vertical="center" wrapText="1"/>
    </xf>
    <xf numFmtId="164" fontId="70" fillId="0" borderId="2" xfId="7" applyNumberFormat="1" applyFont="1" applyBorder="1" applyAlignment="1">
      <alignment vertical="center" wrapText="1"/>
    </xf>
    <xf numFmtId="0" fontId="12" fillId="3" borderId="2" xfId="7" applyFont="1" applyFill="1" applyBorder="1" applyAlignment="1">
      <alignment horizontal="center" vertical="center" wrapText="1"/>
    </xf>
    <xf numFmtId="164" fontId="12" fillId="3" borderId="2" xfId="7" applyNumberFormat="1" applyFont="1" applyFill="1" applyBorder="1" applyAlignment="1">
      <alignment horizontal="right" vertical="center" wrapText="1"/>
    </xf>
    <xf numFmtId="0" fontId="71" fillId="0" borderId="2" xfId="0" applyFont="1" applyBorder="1"/>
    <xf numFmtId="0" fontId="6" fillId="0" borderId="2" xfId="6" applyBorder="1"/>
    <xf numFmtId="0" fontId="23" fillId="0" borderId="2" xfId="3" applyFont="1" applyBorder="1"/>
    <xf numFmtId="0" fontId="23" fillId="0" borderId="2" xfId="3" applyFont="1" applyBorder="1" applyAlignment="1">
      <alignment horizontal="center" vertical="center"/>
    </xf>
    <xf numFmtId="164" fontId="20" fillId="0" borderId="2" xfId="7" applyNumberFormat="1" applyFont="1" applyBorder="1" applyAlignment="1">
      <alignment horizontal="right" vertical="center" wrapText="1"/>
    </xf>
    <xf numFmtId="0" fontId="23" fillId="0" borderId="2" xfId="3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6" fillId="0" borderId="0" xfId="8" applyNumberFormat="1" applyFont="1" applyAlignment="1"/>
    <xf numFmtId="0" fontId="23" fillId="0" borderId="0" xfId="3" applyFont="1" applyAlignment="1">
      <alignment horizontal="right"/>
    </xf>
    <xf numFmtId="0" fontId="23" fillId="0" borderId="0" xfId="3" applyFont="1" applyAlignment="1">
      <alignment horizontal="right" vertical="top"/>
    </xf>
    <xf numFmtId="0" fontId="72" fillId="0" borderId="0" xfId="3" applyFont="1"/>
    <xf numFmtId="0" fontId="12" fillId="4" borderId="0" xfId="7" applyFont="1" applyFill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49" fontId="25" fillId="2" borderId="2" xfId="3" applyNumberFormat="1" applyFont="1" applyFill="1" applyBorder="1" applyAlignment="1">
      <alignment horizontal="center" vertical="center"/>
    </xf>
    <xf numFmtId="2" fontId="22" fillId="2" borderId="2" xfId="7" applyNumberFormat="1" applyFill="1" applyBorder="1" applyAlignment="1">
      <alignment horizontal="left" vertical="center" wrapText="1"/>
    </xf>
    <xf numFmtId="49" fontId="69" fillId="2" borderId="2" xfId="7" applyNumberFormat="1" applyFont="1" applyFill="1" applyBorder="1" applyAlignment="1">
      <alignment horizontal="left" vertical="center" wrapText="1"/>
    </xf>
    <xf numFmtId="3" fontId="20" fillId="0" borderId="2" xfId="9" applyNumberFormat="1" applyFont="1" applyBorder="1" applyAlignment="1">
      <alignment vertical="center" wrapText="1"/>
    </xf>
    <xf numFmtId="166" fontId="20" fillId="0" borderId="2" xfId="7" applyNumberFormat="1" applyFont="1" applyBorder="1" applyAlignment="1">
      <alignment horizontal="right" vertical="center" wrapText="1"/>
    </xf>
    <xf numFmtId="3" fontId="20" fillId="0" borderId="2" xfId="3" applyNumberFormat="1" applyFont="1" applyBorder="1" applyAlignment="1">
      <alignment vertical="center" wrapText="1"/>
    </xf>
    <xf numFmtId="164" fontId="12" fillId="8" borderId="2" xfId="7" applyNumberFormat="1" applyFont="1" applyFill="1" applyBorder="1" applyAlignment="1">
      <alignment horizontal="right" vertical="center" wrapText="1"/>
    </xf>
    <xf numFmtId="0" fontId="16" fillId="6" borderId="2" xfId="3" applyFont="1" applyFill="1" applyBorder="1"/>
    <xf numFmtId="164" fontId="22" fillId="0" borderId="2" xfId="7" applyNumberFormat="1" applyBorder="1" applyAlignment="1">
      <alignment horizontal="right" vertical="center" wrapText="1"/>
    </xf>
    <xf numFmtId="164" fontId="22" fillId="7" borderId="2" xfId="7" applyNumberFormat="1" applyFill="1" applyBorder="1" applyAlignment="1">
      <alignment horizontal="right" vertical="center" wrapText="1"/>
    </xf>
    <xf numFmtId="0" fontId="74" fillId="6" borderId="2" xfId="3" applyFont="1" applyFill="1" applyBorder="1"/>
    <xf numFmtId="0" fontId="12" fillId="3" borderId="2" xfId="7" applyFont="1" applyFill="1" applyBorder="1" applyAlignment="1">
      <alignment horizontal="right" vertical="center" wrapText="1"/>
    </xf>
    <xf numFmtId="0" fontId="20" fillId="6" borderId="2" xfId="3" applyFont="1" applyFill="1" applyBorder="1"/>
    <xf numFmtId="166" fontId="20" fillId="6" borderId="2" xfId="7" applyNumberFormat="1" applyFont="1" applyFill="1" applyBorder="1" applyAlignment="1">
      <alignment horizontal="right" vertical="center" wrapText="1"/>
    </xf>
    <xf numFmtId="164" fontId="20" fillId="6" borderId="2" xfId="7" applyNumberFormat="1" applyFont="1" applyFill="1" applyBorder="1" applyAlignment="1">
      <alignment horizontal="right" vertical="center" wrapText="1"/>
    </xf>
    <xf numFmtId="0" fontId="23" fillId="0" borderId="0" xfId="3" applyFont="1" applyAlignment="1">
      <alignment wrapText="1"/>
    </xf>
    <xf numFmtId="0" fontId="26" fillId="0" borderId="0" xfId="3" applyFont="1"/>
    <xf numFmtId="0" fontId="63" fillId="0" borderId="0" xfId="0" applyFont="1"/>
    <xf numFmtId="0" fontId="12" fillId="0" borderId="0" xfId="7" applyFont="1" applyAlignment="1">
      <alignment horizontal="center" vertical="center" wrapText="1"/>
    </xf>
    <xf numFmtId="164" fontId="12" fillId="0" borderId="0" xfId="7" applyNumberFormat="1" applyFont="1" applyAlignment="1">
      <alignment horizontal="right" vertical="center" wrapText="1"/>
    </xf>
    <xf numFmtId="0" fontId="8" fillId="0" borderId="0" xfId="3" applyFont="1" applyAlignment="1">
      <alignment horizontal="center"/>
    </xf>
    <xf numFmtId="0" fontId="8" fillId="3" borderId="2" xfId="2" applyFont="1" applyFill="1" applyBorder="1" applyAlignment="1">
      <alignment horizontal="center" vertical="center" wrapText="1"/>
    </xf>
    <xf numFmtId="0" fontId="5" fillId="6" borderId="2" xfId="3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2" fontId="22" fillId="6" borderId="2" xfId="7" applyNumberFormat="1" applyFill="1" applyBorder="1" applyAlignment="1">
      <alignment horizontal="left" vertical="center" wrapText="1"/>
    </xf>
    <xf numFmtId="166" fontId="20" fillId="0" borderId="2" xfId="7" applyNumberFormat="1" applyFont="1" applyBorder="1" applyAlignment="1">
      <alignment horizontal="left" vertical="center" wrapText="1"/>
    </xf>
    <xf numFmtId="166" fontId="20" fillId="0" borderId="2" xfId="7" applyNumberFormat="1" applyFont="1" applyBorder="1" applyAlignment="1">
      <alignment vertical="center" wrapText="1"/>
    </xf>
    <xf numFmtId="166" fontId="12" fillId="3" borderId="2" xfId="7" applyNumberFormat="1" applyFont="1" applyFill="1" applyBorder="1" applyAlignment="1">
      <alignment horizontal="right" vertical="center" wrapText="1"/>
    </xf>
    <xf numFmtId="0" fontId="12" fillId="4" borderId="2" xfId="7" applyFont="1" applyFill="1" applyBorder="1" applyAlignment="1">
      <alignment horizontal="center" vertical="center" wrapText="1"/>
    </xf>
    <xf numFmtId="166" fontId="12" fillId="4" borderId="2" xfId="7" applyNumberFormat="1" applyFont="1" applyFill="1" applyBorder="1" applyAlignment="1">
      <alignment horizontal="right" vertical="center" wrapText="1"/>
    </xf>
    <xf numFmtId="164" fontId="12" fillId="4" borderId="2" xfId="7" applyNumberFormat="1" applyFont="1" applyFill="1" applyBorder="1" applyAlignment="1">
      <alignment horizontal="right" vertical="center" wrapText="1"/>
    </xf>
    <xf numFmtId="166" fontId="5" fillId="6" borderId="2" xfId="3" applyNumberFormat="1" applyFont="1" applyFill="1" applyBorder="1" applyAlignment="1">
      <alignment vertical="center"/>
    </xf>
    <xf numFmtId="0" fontId="5" fillId="6" borderId="2" xfId="3" applyFont="1" applyFill="1" applyBorder="1" applyAlignment="1">
      <alignment wrapText="1"/>
    </xf>
    <xf numFmtId="0" fontId="5" fillId="6" borderId="2" xfId="3" applyFont="1" applyFill="1" applyBorder="1"/>
    <xf numFmtId="0" fontId="27" fillId="3" borderId="2" xfId="3" applyFont="1" applyFill="1" applyBorder="1" applyAlignment="1">
      <alignment horizontal="center" vertical="center" wrapText="1"/>
    </xf>
    <xf numFmtId="49" fontId="69" fillId="6" borderId="2" xfId="7" applyNumberFormat="1" applyFont="1" applyFill="1" applyBorder="1" applyAlignment="1">
      <alignment horizontal="left" vertical="center" wrapText="1"/>
    </xf>
    <xf numFmtId="0" fontId="20" fillId="0" borderId="2" xfId="3" applyFont="1" applyBorder="1" applyAlignment="1">
      <alignment horizontal="right" vertical="center"/>
    </xf>
    <xf numFmtId="0" fontId="20" fillId="0" borderId="2" xfId="3" applyFont="1" applyBorder="1" applyAlignment="1">
      <alignment horizontal="center" vertical="center"/>
    </xf>
    <xf numFmtId="0" fontId="12" fillId="2" borderId="2" xfId="7" applyFont="1" applyFill="1" applyBorder="1" applyAlignment="1">
      <alignment horizontal="center" vertical="center" wrapText="1"/>
    </xf>
    <xf numFmtId="0" fontId="64" fillId="0" borderId="0" xfId="0" applyFont="1"/>
    <xf numFmtId="0" fontId="5" fillId="0" borderId="0" xfId="3" quotePrefix="1" applyFont="1"/>
    <xf numFmtId="0" fontId="50" fillId="0" borderId="0" xfId="3" applyFont="1" applyAlignment="1">
      <alignment vertical="center"/>
    </xf>
    <xf numFmtId="0" fontId="23" fillId="0" borderId="2" xfId="3" applyFont="1" applyBorder="1" applyAlignment="1">
      <alignment horizontal="right" vertical="center"/>
    </xf>
    <xf numFmtId="0" fontId="71" fillId="0" borderId="8" xfId="0" applyFont="1" applyBorder="1"/>
    <xf numFmtId="0" fontId="71" fillId="0" borderId="7" xfId="0" applyFont="1" applyBorder="1"/>
    <xf numFmtId="0" fontId="71" fillId="0" borderId="9" xfId="0" applyFont="1" applyBorder="1"/>
    <xf numFmtId="0" fontId="23" fillId="0" borderId="4" xfId="3" applyFont="1" applyBorder="1" applyAlignment="1">
      <alignment horizontal="center" vertical="center" wrapText="1"/>
    </xf>
    <xf numFmtId="0" fontId="50" fillId="0" borderId="2" xfId="3" applyFont="1" applyBorder="1" applyAlignment="1">
      <alignment horizontal="center" vertical="center"/>
    </xf>
    <xf numFmtId="0" fontId="23" fillId="0" borderId="1" xfId="3" applyFont="1" applyBorder="1" applyAlignment="1">
      <alignment horizontal="center" vertical="center"/>
    </xf>
    <xf numFmtId="0" fontId="23" fillId="0" borderId="4" xfId="3" applyFont="1" applyBorder="1" applyAlignment="1">
      <alignment horizontal="center" vertical="center"/>
    </xf>
    <xf numFmtId="0" fontId="23" fillId="0" borderId="10" xfId="3" applyFont="1" applyBorder="1" applyAlignment="1">
      <alignment horizontal="center" vertical="center" wrapText="1"/>
    </xf>
    <xf numFmtId="0" fontId="50" fillId="0" borderId="6" xfId="3" applyFont="1" applyBorder="1" applyAlignment="1">
      <alignment horizontal="center" vertical="center"/>
    </xf>
    <xf numFmtId="0" fontId="23" fillId="0" borderId="6" xfId="3" applyFont="1" applyBorder="1" applyAlignment="1">
      <alignment horizontal="center" vertical="center" wrapText="1"/>
    </xf>
    <xf numFmtId="0" fontId="23" fillId="0" borderId="11" xfId="3" applyFont="1" applyBorder="1" applyAlignment="1">
      <alignment horizontal="center" vertical="center"/>
    </xf>
    <xf numFmtId="0" fontId="0" fillId="6" borderId="2" xfId="0" applyFill="1" applyBorder="1"/>
    <xf numFmtId="0" fontId="11" fillId="0" borderId="2" xfId="2" applyFont="1" applyBorder="1" applyAlignment="1">
      <alignment horizontal="center"/>
    </xf>
    <xf numFmtId="0" fontId="11" fillId="0" borderId="2" xfId="2" applyFont="1" applyBorder="1" applyAlignment="1">
      <alignment horizontal="center" vertical="center" wrapText="1"/>
    </xf>
    <xf numFmtId="0" fontId="33" fillId="0" borderId="2" xfId="2" applyFont="1" applyBorder="1" applyAlignment="1">
      <alignment horizontal="center"/>
    </xf>
    <xf numFmtId="0" fontId="11" fillId="0" borderId="2" xfId="0" applyFont="1" applyBorder="1" applyAlignment="1">
      <alignment vertical="center"/>
    </xf>
    <xf numFmtId="165" fontId="57" fillId="0" borderId="2" xfId="2" applyNumberFormat="1" applyFont="1" applyBorder="1"/>
    <xf numFmtId="0" fontId="75" fillId="0" borderId="0" xfId="2" applyFont="1"/>
    <xf numFmtId="49" fontId="41" fillId="0" borderId="2" xfId="2" applyNumberFormat="1" applyFont="1" applyBorder="1" applyAlignment="1">
      <alignment horizontal="center" vertical="center"/>
    </xf>
    <xf numFmtId="165" fontId="56" fillId="0" borderId="2" xfId="2" applyNumberFormat="1" applyFont="1" applyBorder="1" applyAlignment="1">
      <alignment vertical="center"/>
    </xf>
    <xf numFmtId="49" fontId="38" fillId="0" borderId="2" xfId="4" applyNumberFormat="1" applyFont="1" applyBorder="1" applyAlignment="1">
      <alignment horizontal="center" vertical="center"/>
    </xf>
    <xf numFmtId="49" fontId="38" fillId="0" borderId="2" xfId="4" applyNumberFormat="1" applyFont="1" applyBorder="1" applyAlignment="1">
      <alignment horizontal="left" vertical="center"/>
    </xf>
    <xf numFmtId="49" fontId="37" fillId="0" borderId="2" xfId="4" applyNumberFormat="1" applyFont="1" applyBorder="1" applyAlignment="1">
      <alignment horizontal="center" vertical="center"/>
    </xf>
    <xf numFmtId="165" fontId="39" fillId="0" borderId="2" xfId="4" applyNumberFormat="1" applyFont="1" applyBorder="1" applyAlignment="1">
      <alignment horizontal="right" vertical="center"/>
    </xf>
    <xf numFmtId="0" fontId="73" fillId="0" borderId="0" xfId="0" applyFont="1"/>
    <xf numFmtId="0" fontId="16" fillId="3" borderId="2" xfId="0" applyFont="1" applyFill="1" applyBorder="1" applyAlignment="1">
      <alignment horizontal="left" vertical="center" wrapText="1"/>
    </xf>
    <xf numFmtId="0" fontId="43" fillId="0" borderId="0" xfId="0" applyFont="1" applyAlignment="1">
      <alignment vertical="center"/>
    </xf>
    <xf numFmtId="0" fontId="26" fillId="0" borderId="0" xfId="2" applyFont="1" applyAlignment="1">
      <alignment vertical="top" wrapText="1"/>
    </xf>
    <xf numFmtId="0" fontId="26" fillId="0" borderId="0" xfId="2" applyFont="1" applyAlignment="1">
      <alignment vertical="top"/>
    </xf>
    <xf numFmtId="16" fontId="48" fillId="7" borderId="2" xfId="0" applyNumberFormat="1" applyFont="1" applyFill="1" applyBorder="1" applyAlignment="1">
      <alignment horizontal="center"/>
    </xf>
    <xf numFmtId="0" fontId="47" fillId="7" borderId="2" xfId="0" applyFont="1" applyFill="1" applyBorder="1"/>
    <xf numFmtId="0" fontId="47" fillId="7" borderId="2" xfId="0" applyFont="1" applyFill="1" applyBorder="1" applyAlignment="1">
      <alignment horizontal="center"/>
    </xf>
    <xf numFmtId="1" fontId="43" fillId="7" borderId="2" xfId="0" applyNumberFormat="1" applyFont="1" applyFill="1" applyBorder="1" applyAlignment="1">
      <alignment horizontal="right"/>
    </xf>
    <xf numFmtId="0" fontId="77" fillId="7" borderId="2" xfId="0" applyFont="1" applyFill="1" applyBorder="1"/>
    <xf numFmtId="0" fontId="77" fillId="0" borderId="0" xfId="0" applyFont="1"/>
    <xf numFmtId="0" fontId="6" fillId="0" borderId="0" xfId="0" applyFont="1" applyAlignment="1">
      <alignment vertical="top"/>
    </xf>
    <xf numFmtId="0" fontId="6" fillId="0" borderId="0" xfId="0" applyFont="1"/>
    <xf numFmtId="0" fontId="79" fillId="0" borderId="0" xfId="2" applyFont="1" applyAlignment="1">
      <alignment vertical="top"/>
    </xf>
    <xf numFmtId="0" fontId="6" fillId="0" borderId="0" xfId="0" applyFont="1" applyAlignment="1">
      <alignment horizontal="justify" vertical="top"/>
    </xf>
    <xf numFmtId="0" fontId="0" fillId="0" borderId="0" xfId="0" applyAlignment="1">
      <alignment vertical="top"/>
    </xf>
    <xf numFmtId="0" fontId="26" fillId="0" borderId="0" xfId="2" applyFont="1" applyAlignment="1">
      <alignment horizontal="justify" vertical="top"/>
    </xf>
    <xf numFmtId="0" fontId="25" fillId="0" borderId="0" xfId="2" applyFont="1" applyAlignment="1">
      <alignment horizontal="right"/>
    </xf>
    <xf numFmtId="0" fontId="6" fillId="0" borderId="0" xfId="2" applyAlignment="1">
      <alignment horizontal="left"/>
    </xf>
    <xf numFmtId="0" fontId="37" fillId="0" borderId="0" xfId="2" applyFont="1"/>
    <xf numFmtId="14" fontId="3" fillId="0" borderId="0" xfId="12" applyFont="1">
      <alignment vertical="center"/>
    </xf>
    <xf numFmtId="14" fontId="8" fillId="0" borderId="0" xfId="12" applyFont="1" applyAlignment="1">
      <alignment horizontal="left" vertical="top"/>
    </xf>
    <xf numFmtId="0" fontId="20" fillId="0" borderId="0" xfId="13" applyFont="1"/>
    <xf numFmtId="0" fontId="37" fillId="0" borderId="0" xfId="13" applyFont="1"/>
    <xf numFmtId="0" fontId="78" fillId="0" borderId="0" xfId="2" applyFont="1" applyAlignment="1">
      <alignment vertical="top"/>
    </xf>
    <xf numFmtId="0" fontId="84" fillId="0" borderId="0" xfId="0" applyFont="1" applyAlignment="1">
      <alignment vertical="top"/>
    </xf>
    <xf numFmtId="0" fontId="85" fillId="0" borderId="0" xfId="0" applyFont="1" applyAlignment="1">
      <alignment vertical="top"/>
    </xf>
    <xf numFmtId="0" fontId="25" fillId="0" borderId="0" xfId="0" applyFont="1" applyAlignment="1">
      <alignment horizontal="justify" vertical="top"/>
    </xf>
    <xf numFmtId="0" fontId="27" fillId="0" borderId="0" xfId="2" applyFont="1"/>
    <xf numFmtId="164" fontId="27" fillId="0" borderId="2" xfId="2" applyNumberFormat="1" applyFont="1" applyBorder="1" applyAlignment="1" applyProtection="1">
      <alignment horizontal="center" vertical="center" wrapText="1"/>
      <protection locked="0"/>
    </xf>
    <xf numFmtId="165" fontId="83" fillId="0" borderId="2" xfId="2" applyNumberFormat="1" applyFont="1" applyBorder="1" applyAlignment="1" applyProtection="1">
      <alignment horizontal="right" vertical="center"/>
      <protection locked="0"/>
    </xf>
    <xf numFmtId="0" fontId="83" fillId="0" borderId="2" xfId="12" applyNumberFormat="1" applyFont="1" applyBorder="1">
      <alignment vertical="center"/>
    </xf>
    <xf numFmtId="49" fontId="81" fillId="0" borderId="2" xfId="13" applyNumberFormat="1" applyFont="1" applyBorder="1" applyAlignment="1">
      <alignment horizontal="center"/>
    </xf>
    <xf numFmtId="49" fontId="82" fillId="0" borderId="2" xfId="13" applyNumberFormat="1" applyFont="1" applyBorder="1" applyAlignment="1">
      <alignment horizontal="center"/>
    </xf>
    <xf numFmtId="0" fontId="26" fillId="4" borderId="2" xfId="2" applyFont="1" applyFill="1" applyBorder="1" applyAlignment="1">
      <alignment horizontal="left" vertical="center" wrapText="1"/>
    </xf>
    <xf numFmtId="0" fontId="37" fillId="0" borderId="2" xfId="2" applyFont="1" applyBorder="1" applyAlignment="1">
      <alignment horizontal="center" vertical="center"/>
    </xf>
    <xf numFmtId="0" fontId="25" fillId="4" borderId="2" xfId="2" applyFont="1" applyFill="1" applyBorder="1" applyAlignment="1">
      <alignment horizontal="center" vertical="center" wrapText="1"/>
    </xf>
    <xf numFmtId="0" fontId="25" fillId="4" borderId="2" xfId="2" applyFont="1" applyFill="1" applyBorder="1" applyAlignment="1">
      <alignment horizontal="left" vertical="center" wrapText="1"/>
    </xf>
    <xf numFmtId="0" fontId="11" fillId="0" borderId="2" xfId="2" applyFont="1" applyBorder="1" applyAlignment="1">
      <alignment vertical="center" wrapText="1"/>
    </xf>
    <xf numFmtId="14" fontId="8" fillId="0" borderId="0" xfId="12" applyFont="1" applyAlignment="1">
      <alignment vertical="top"/>
    </xf>
    <xf numFmtId="0" fontId="23" fillId="0" borderId="0" xfId="0" applyFont="1"/>
    <xf numFmtId="0" fontId="87" fillId="0" borderId="0" xfId="0" applyFont="1"/>
    <xf numFmtId="0" fontId="87" fillId="0" borderId="0" xfId="0" applyFont="1" applyAlignment="1">
      <alignment horizontal="right" vertical="top"/>
    </xf>
    <xf numFmtId="0" fontId="87" fillId="0" borderId="0" xfId="0" applyFont="1" applyAlignment="1">
      <alignment horizontal="justify"/>
    </xf>
    <xf numFmtId="0" fontId="87" fillId="0" borderId="0" xfId="0" applyFont="1" applyAlignment="1">
      <alignment horizontal="right" vertical="center"/>
    </xf>
    <xf numFmtId="0" fontId="91" fillId="0" borderId="0" xfId="0" applyFont="1"/>
    <xf numFmtId="0" fontId="92" fillId="0" borderId="0" xfId="3" applyFont="1" applyAlignment="1">
      <alignment horizontal="right" vertical="top"/>
    </xf>
    <xf numFmtId="0" fontId="90" fillId="0" borderId="0" xfId="3" applyFont="1"/>
    <xf numFmtId="0" fontId="93" fillId="0" borderId="0" xfId="2" applyFont="1" applyAlignment="1">
      <alignment vertical="top"/>
    </xf>
    <xf numFmtId="0" fontId="5" fillId="0" borderId="0" xfId="3" applyFont="1" applyAlignment="1">
      <alignment horizontal="center"/>
    </xf>
    <xf numFmtId="164" fontId="19" fillId="0" borderId="2" xfId="0" applyNumberFormat="1" applyFont="1" applyBorder="1" applyAlignment="1">
      <alignment horizontal="right" vertical="center" wrapText="1"/>
    </xf>
    <xf numFmtId="0" fontId="28" fillId="0" borderId="0" xfId="3" applyFont="1"/>
    <xf numFmtId="14" fontId="40" fillId="0" borderId="0" xfId="1" applyNumberFormat="1" applyFont="1" applyFill="1" applyAlignment="1" applyProtection="1"/>
    <xf numFmtId="0" fontId="86" fillId="0" borderId="0" xfId="0" applyFont="1" applyAlignment="1">
      <alignment horizontal="right" vertical="top" wrapText="1"/>
    </xf>
    <xf numFmtId="0" fontId="5" fillId="0" borderId="2" xfId="7" applyFont="1" applyBorder="1" applyAlignment="1">
      <alignment vertical="center" wrapText="1"/>
    </xf>
    <xf numFmtId="0" fontId="0" fillId="0" borderId="0" xfId="0" applyAlignment="1">
      <alignment horizontal="right" vertical="top"/>
    </xf>
    <xf numFmtId="0" fontId="6" fillId="0" borderId="2" xfId="8" applyNumberFormat="1" applyFont="1" applyBorder="1" applyAlignment="1"/>
    <xf numFmtId="0" fontId="77" fillId="0" borderId="0" xfId="0" applyFont="1" applyAlignment="1">
      <alignment horizontal="right"/>
    </xf>
    <xf numFmtId="165" fontId="94" fillId="10" borderId="2" xfId="2" applyNumberFormat="1" applyFont="1" applyFill="1" applyBorder="1" applyProtection="1">
      <protection locked="0"/>
    </xf>
    <xf numFmtId="0" fontId="12" fillId="8" borderId="2" xfId="7" applyFont="1" applyFill="1" applyBorder="1" applyAlignment="1">
      <alignment vertical="center" wrapText="1"/>
    </xf>
    <xf numFmtId="164" fontId="95" fillId="2" borderId="2" xfId="0" applyNumberFormat="1" applyFont="1" applyFill="1" applyBorder="1" applyAlignment="1">
      <alignment horizontal="right" vertical="center"/>
    </xf>
    <xf numFmtId="164" fontId="95" fillId="3" borderId="2" xfId="0" applyNumberFormat="1" applyFont="1" applyFill="1" applyBorder="1" applyAlignment="1">
      <alignment horizontal="right" vertical="center" wrapText="1"/>
    </xf>
    <xf numFmtId="164" fontId="95" fillId="0" borderId="2" xfId="0" applyNumberFormat="1" applyFont="1" applyBorder="1" applyAlignment="1">
      <alignment horizontal="right" vertical="center" wrapText="1"/>
    </xf>
    <xf numFmtId="164" fontId="96" fillId="0" borderId="2" xfId="0" applyNumberFormat="1" applyFont="1" applyBorder="1" applyAlignment="1">
      <alignment horizontal="right" vertical="center" wrapText="1"/>
    </xf>
    <xf numFmtId="166" fontId="12" fillId="2" borderId="2" xfId="0" applyNumberFormat="1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center" vertical="center"/>
    </xf>
    <xf numFmtId="166" fontId="12" fillId="2" borderId="7" xfId="0" applyNumberFormat="1" applyFont="1" applyFill="1" applyBorder="1" applyAlignment="1">
      <alignment horizontal="right" vertical="center"/>
    </xf>
    <xf numFmtId="0" fontId="12" fillId="8" borderId="2" xfId="7" applyFont="1" applyFill="1" applyBorder="1" applyAlignment="1">
      <alignment horizontal="right" vertical="center"/>
    </xf>
    <xf numFmtId="164" fontId="22" fillId="0" borderId="2" xfId="7" applyNumberFormat="1" applyBorder="1" applyAlignment="1">
      <alignment vertical="center" wrapText="1"/>
    </xf>
    <xf numFmtId="0" fontId="5" fillId="0" borderId="2" xfId="0" applyFont="1" applyBorder="1" applyAlignment="1">
      <alignment horizontal="centerContinuous" vertical="center" wrapText="1"/>
    </xf>
    <xf numFmtId="0" fontId="23" fillId="0" borderId="2" xfId="3" applyFont="1" applyBorder="1" applyAlignment="1">
      <alignment wrapText="1"/>
    </xf>
    <xf numFmtId="164" fontId="19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Continuous" vertical="center" wrapText="1"/>
    </xf>
    <xf numFmtId="0" fontId="5" fillId="0" borderId="1" xfId="0" applyFont="1" applyBorder="1" applyAlignment="1">
      <alignment horizontal="centerContinuous" vertical="center" wrapText="1"/>
    </xf>
    <xf numFmtId="0" fontId="5" fillId="0" borderId="4" xfId="0" applyFont="1" applyBorder="1" applyAlignment="1">
      <alignment horizontal="centerContinuous" vertical="center" wrapText="1"/>
    </xf>
    <xf numFmtId="0" fontId="12" fillId="0" borderId="0" xfId="7" applyFont="1" applyAlignment="1">
      <alignment horizontal="right" vertical="center"/>
    </xf>
    <xf numFmtId="0" fontId="40" fillId="0" borderId="0" xfId="14" applyFont="1"/>
    <xf numFmtId="0" fontId="40" fillId="0" borderId="0" xfId="14" applyFont="1" applyAlignment="1">
      <alignment horizontal="center"/>
    </xf>
    <xf numFmtId="49" fontId="40" fillId="0" borderId="2" xfId="14" applyNumberFormat="1" applyFont="1" applyBorder="1" applyAlignment="1">
      <alignment horizontal="center" vertical="center"/>
    </xf>
    <xf numFmtId="0" fontId="27" fillId="2" borderId="2" xfId="2" applyFont="1" applyFill="1" applyBorder="1" applyAlignment="1">
      <alignment horizontal="centerContinuous" vertical="center" wrapText="1"/>
    </xf>
    <xf numFmtId="0" fontId="69" fillId="0" borderId="2" xfId="14" applyFont="1" applyBorder="1" applyAlignment="1">
      <alignment horizontal="center" vertical="center" wrapText="1"/>
    </xf>
    <xf numFmtId="0" fontId="0" fillId="0" borderId="0" xfId="0" applyAlignment="1">
      <alignment horizontal="centerContinuous" wrapText="1"/>
    </xf>
    <xf numFmtId="0" fontId="99" fillId="2" borderId="2" xfId="2" applyFont="1" applyFill="1" applyBorder="1" applyAlignment="1">
      <alignment horizontal="center" vertical="center" wrapText="1"/>
    </xf>
    <xf numFmtId="0" fontId="61" fillId="2" borderId="2" xfId="2" applyFont="1" applyFill="1" applyBorder="1" applyAlignment="1">
      <alignment horizontal="center" vertical="center" wrapText="1"/>
    </xf>
    <xf numFmtId="164" fontId="20" fillId="0" borderId="2" xfId="7" applyNumberFormat="1" applyFont="1" applyBorder="1" applyAlignment="1">
      <alignment vertical="center" wrapText="1"/>
    </xf>
    <xf numFmtId="164" fontId="20" fillId="0" borderId="2" xfId="7" applyNumberFormat="1" applyFont="1" applyBorder="1" applyAlignment="1">
      <alignment horizontal="center" vertical="center" wrapText="1"/>
    </xf>
    <xf numFmtId="0" fontId="101" fillId="11" borderId="5" xfId="0" applyFont="1" applyFill="1" applyBorder="1" applyAlignment="1">
      <alignment horizontal="center" vertical="center"/>
    </xf>
    <xf numFmtId="0" fontId="101" fillId="9" borderId="5" xfId="0" applyFont="1" applyFill="1" applyBorder="1" applyAlignment="1">
      <alignment horizontal="center" vertical="center"/>
    </xf>
    <xf numFmtId="0" fontId="101" fillId="12" borderId="5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86" fillId="0" borderId="0" xfId="0" applyFont="1" applyAlignment="1">
      <alignment horizontal="center" vertical="top" wrapText="1"/>
    </xf>
    <xf numFmtId="0" fontId="10" fillId="2" borderId="2" xfId="13" applyFont="1" applyFill="1" applyBorder="1" applyAlignment="1">
      <alignment horizontal="center"/>
    </xf>
    <xf numFmtId="0" fontId="90" fillId="0" borderId="0" xfId="3" applyFont="1" applyAlignment="1">
      <alignment vertical="center"/>
    </xf>
    <xf numFmtId="0" fontId="90" fillId="0" borderId="0" xfId="3" applyFont="1" applyAlignment="1">
      <alignment horizontal="center" vertical="center"/>
    </xf>
    <xf numFmtId="0" fontId="26" fillId="0" borderId="0" xfId="3" applyFont="1" applyAlignment="1">
      <alignment vertical="center"/>
    </xf>
    <xf numFmtId="0" fontId="26" fillId="0" borderId="0" xfId="3" applyFont="1" applyAlignment="1">
      <alignment horizontal="center" vertical="center"/>
    </xf>
    <xf numFmtId="14" fontId="102" fillId="0" borderId="0" xfId="1" applyNumberFormat="1" applyFont="1" applyFill="1" applyAlignment="1" applyProtection="1"/>
    <xf numFmtId="49" fontId="24" fillId="0" borderId="2" xfId="0" applyNumberFormat="1" applyFont="1" applyBorder="1" applyAlignment="1">
      <alignment horizontal="left" vertical="center" wrapText="1"/>
    </xf>
    <xf numFmtId="0" fontId="77" fillId="0" borderId="0" xfId="0" applyFont="1" applyAlignment="1">
      <alignment vertical="top"/>
    </xf>
    <xf numFmtId="0" fontId="77" fillId="0" borderId="2" xfId="0" applyFont="1" applyBorder="1"/>
    <xf numFmtId="0" fontId="6" fillId="0" borderId="0" xfId="11" applyNumberFormat="1" applyAlignment="1"/>
    <xf numFmtId="0" fontId="6" fillId="0" borderId="0" xfId="2" applyAlignment="1">
      <alignment horizontal="right"/>
    </xf>
    <xf numFmtId="0" fontId="6" fillId="0" borderId="0" xfId="13"/>
    <xf numFmtId="0" fontId="6" fillId="2" borderId="2" xfId="13" applyFill="1" applyBorder="1" applyAlignment="1">
      <alignment vertical="center"/>
    </xf>
    <xf numFmtId="167" fontId="6" fillId="2" borderId="2" xfId="13" applyNumberFormat="1" applyFill="1" applyBorder="1" applyAlignment="1">
      <alignment vertical="center"/>
    </xf>
    <xf numFmtId="0" fontId="26" fillId="0" borderId="2" xfId="12" applyNumberFormat="1" applyFont="1" applyBorder="1" applyAlignment="1">
      <alignment horizontal="right" vertical="center"/>
    </xf>
    <xf numFmtId="16" fontId="83" fillId="4" borderId="2" xfId="12" applyNumberFormat="1" applyFont="1" applyFill="1" applyBorder="1" applyAlignment="1">
      <alignment horizontal="right" vertical="center"/>
    </xf>
    <xf numFmtId="0" fontId="83" fillId="4" borderId="2" xfId="12" applyNumberFormat="1" applyFont="1" applyFill="1" applyBorder="1" applyAlignment="1">
      <alignment horizontal="left" vertical="center" wrapText="1"/>
    </xf>
    <xf numFmtId="0" fontId="83" fillId="4" borderId="2" xfId="12" applyNumberFormat="1" applyFont="1" applyFill="1" applyBorder="1">
      <alignment vertical="center"/>
    </xf>
    <xf numFmtId="14" fontId="83" fillId="4" borderId="2" xfId="12" applyFont="1" applyFill="1" applyBorder="1" applyAlignment="1">
      <alignment horizontal="right" vertical="center"/>
    </xf>
    <xf numFmtId="0" fontId="83" fillId="4" borderId="2" xfId="12" applyNumberFormat="1" applyFont="1" applyFill="1" applyBorder="1" applyAlignment="1">
      <alignment horizontal="justify" vertical="center" wrapText="1"/>
    </xf>
    <xf numFmtId="0" fontId="77" fillId="0" borderId="0" xfId="13" applyFont="1" applyAlignment="1">
      <alignment horizontal="right"/>
    </xf>
    <xf numFmtId="0" fontId="77" fillId="0" borderId="0" xfId="13" applyFont="1" applyAlignment="1">
      <alignment horizontal="left"/>
    </xf>
    <xf numFmtId="0" fontId="28" fillId="0" borderId="0" xfId="2" applyFont="1" applyAlignment="1">
      <alignment vertical="top"/>
    </xf>
    <xf numFmtId="0" fontId="6" fillId="0" borderId="0" xfId="12" applyNumberFormat="1" applyAlignment="1"/>
    <xf numFmtId="0" fontId="6" fillId="0" borderId="0" xfId="13" applyAlignment="1">
      <alignment horizontal="left"/>
    </xf>
    <xf numFmtId="0" fontId="103" fillId="0" borderId="0" xfId="0" applyFont="1" applyAlignment="1">
      <alignment horizontal="left" vertical="center" indent="5"/>
    </xf>
    <xf numFmtId="49" fontId="18" fillId="13" borderId="2" xfId="0" applyNumberFormat="1" applyFont="1" applyFill="1" applyBorder="1" applyAlignment="1">
      <alignment horizontal="center" vertical="center"/>
    </xf>
    <xf numFmtId="49" fontId="20" fillId="13" borderId="2" xfId="0" applyNumberFormat="1" applyFont="1" applyFill="1" applyBorder="1" applyAlignment="1">
      <alignment horizontal="center" vertical="center"/>
    </xf>
    <xf numFmtId="49" fontId="20" fillId="13" borderId="0" xfId="0" applyNumberFormat="1" applyFont="1" applyFill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164" fontId="96" fillId="0" borderId="0" xfId="0" applyNumberFormat="1" applyFont="1" applyAlignment="1">
      <alignment horizontal="right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11" fillId="2" borderId="21" xfId="2" applyFont="1" applyFill="1" applyBorder="1" applyAlignment="1">
      <alignment horizontal="center" vertical="center" wrapText="1"/>
    </xf>
    <xf numFmtId="0" fontId="11" fillId="2" borderId="22" xfId="2" applyFont="1" applyFill="1" applyBorder="1" applyAlignment="1">
      <alignment horizontal="center" vertical="center" wrapText="1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49" fontId="18" fillId="13" borderId="23" xfId="0" applyNumberFormat="1" applyFont="1" applyFill="1" applyBorder="1" applyAlignment="1">
      <alignment horizontal="center" vertical="center"/>
    </xf>
    <xf numFmtId="164" fontId="96" fillId="0" borderId="24" xfId="0" applyNumberFormat="1" applyFont="1" applyBorder="1" applyAlignment="1">
      <alignment horizontal="right" vertical="center" wrapText="1"/>
    </xf>
    <xf numFmtId="49" fontId="20" fillId="13" borderId="23" xfId="0" applyNumberFormat="1" applyFont="1" applyFill="1" applyBorder="1" applyAlignment="1">
      <alignment horizontal="center" vertical="center"/>
    </xf>
    <xf numFmtId="49" fontId="20" fillId="13" borderId="26" xfId="0" applyNumberFormat="1" applyFont="1" applyFill="1" applyBorder="1" applyAlignment="1">
      <alignment horizontal="center" vertical="center"/>
    </xf>
    <xf numFmtId="49" fontId="14" fillId="0" borderId="26" xfId="0" applyNumberFormat="1" applyFont="1" applyBorder="1" applyAlignment="1">
      <alignment horizontal="center" vertical="center"/>
    </xf>
    <xf numFmtId="164" fontId="96" fillId="0" borderId="26" xfId="0" applyNumberFormat="1" applyFont="1" applyBorder="1" applyAlignment="1">
      <alignment horizontal="right" vertical="center" wrapText="1"/>
    </xf>
    <xf numFmtId="164" fontId="96" fillId="0" borderId="27" xfId="0" applyNumberFormat="1" applyFont="1" applyBorder="1" applyAlignment="1">
      <alignment horizontal="right" vertical="center" wrapText="1"/>
    </xf>
    <xf numFmtId="49" fontId="18" fillId="13" borderId="20" xfId="0" applyNumberFormat="1" applyFont="1" applyFill="1" applyBorder="1" applyAlignment="1">
      <alignment horizontal="center" vertical="center"/>
    </xf>
    <xf numFmtId="49" fontId="18" fillId="13" borderId="21" xfId="0" applyNumberFormat="1" applyFont="1" applyFill="1" applyBorder="1" applyAlignment="1">
      <alignment horizontal="center" vertical="center"/>
    </xf>
    <xf numFmtId="49" fontId="14" fillId="0" borderId="21" xfId="0" applyNumberFormat="1" applyFont="1" applyBorder="1" applyAlignment="1">
      <alignment horizontal="center" vertical="center"/>
    </xf>
    <xf numFmtId="164" fontId="96" fillId="0" borderId="21" xfId="0" applyNumberFormat="1" applyFont="1" applyBorder="1" applyAlignment="1">
      <alignment horizontal="right" vertical="center" wrapText="1"/>
    </xf>
    <xf numFmtId="164" fontId="96" fillId="0" borderId="22" xfId="0" applyNumberFormat="1" applyFont="1" applyBorder="1" applyAlignment="1">
      <alignment horizontal="right" vertical="center" wrapText="1"/>
    </xf>
    <xf numFmtId="49" fontId="18" fillId="13" borderId="25" xfId="0" applyNumberFormat="1" applyFont="1" applyFill="1" applyBorder="1" applyAlignment="1">
      <alignment horizontal="center" vertical="center"/>
    </xf>
    <xf numFmtId="164" fontId="19" fillId="0" borderId="2" xfId="0" applyNumberFormat="1" applyFont="1" applyBorder="1" applyAlignment="1">
      <alignment horizontal="left" vertical="center" wrapText="1" indent="1"/>
    </xf>
    <xf numFmtId="164" fontId="19" fillId="0" borderId="26" xfId="0" applyNumberFormat="1" applyFont="1" applyBorder="1" applyAlignment="1">
      <alignment horizontal="left" vertical="center" wrapText="1" indent="1"/>
    </xf>
    <xf numFmtId="164" fontId="19" fillId="0" borderId="0" xfId="0" applyNumberFormat="1" applyFont="1" applyAlignment="1">
      <alignment horizontal="left" vertical="center" wrapText="1" indent="1"/>
    </xf>
    <xf numFmtId="164" fontId="19" fillId="0" borderId="21" xfId="0" applyNumberFormat="1" applyFont="1" applyBorder="1" applyAlignment="1">
      <alignment horizontal="left" vertical="center" wrapText="1" indent="1"/>
    </xf>
    <xf numFmtId="49" fontId="6" fillId="0" borderId="2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0" fontId="63" fillId="0" borderId="2" xfId="3" applyFont="1" applyBorder="1" applyAlignment="1">
      <alignment horizontal="left" vertical="center" wrapText="1" indent="1"/>
    </xf>
    <xf numFmtId="0" fontId="63" fillId="0" borderId="26" xfId="3" applyFont="1" applyBorder="1" applyAlignment="1">
      <alignment horizontal="left" vertical="center" wrapText="1" indent="1"/>
    </xf>
    <xf numFmtId="0" fontId="5" fillId="0" borderId="28" xfId="0" applyFont="1" applyBorder="1" applyAlignment="1">
      <alignment horizontal="centerContinuous" vertical="center" wrapText="1"/>
    </xf>
    <xf numFmtId="0" fontId="5" fillId="0" borderId="29" xfId="0" applyFont="1" applyBorder="1" applyAlignment="1">
      <alignment horizontal="centerContinuous" vertical="center" wrapText="1"/>
    </xf>
    <xf numFmtId="0" fontId="5" fillId="0" borderId="30" xfId="0" applyFont="1" applyBorder="1" applyAlignment="1">
      <alignment horizontal="centerContinuous" vertical="center" wrapText="1"/>
    </xf>
    <xf numFmtId="0" fontId="86" fillId="0" borderId="0" xfId="0" applyFont="1" applyAlignment="1">
      <alignment horizontal="center" vertical="top" wrapText="1"/>
    </xf>
    <xf numFmtId="0" fontId="87" fillId="3" borderId="12" xfId="0" applyFont="1" applyFill="1" applyBorder="1"/>
    <xf numFmtId="0" fontId="77" fillId="0" borderId="13" xfId="0" applyFont="1" applyBorder="1"/>
    <xf numFmtId="0" fontId="77" fillId="0" borderId="14" xfId="0" applyFont="1" applyBorder="1"/>
    <xf numFmtId="0" fontId="86" fillId="3" borderId="12" xfId="0" applyFont="1" applyFill="1" applyBorder="1" applyAlignment="1">
      <alignment horizontal="center" vertical="top" wrapText="1"/>
    </xf>
    <xf numFmtId="0" fontId="86" fillId="3" borderId="13" xfId="0" applyFont="1" applyFill="1" applyBorder="1" applyAlignment="1">
      <alignment horizontal="center" vertical="top" wrapText="1"/>
    </xf>
    <xf numFmtId="0" fontId="86" fillId="3" borderId="14" xfId="0" applyFont="1" applyFill="1" applyBorder="1" applyAlignment="1">
      <alignment horizontal="center" vertical="top" wrapText="1"/>
    </xf>
    <xf numFmtId="0" fontId="97" fillId="0" borderId="0" xfId="0" applyFont="1" applyAlignment="1">
      <alignment horizontal="left" vertical="center" wrapText="1"/>
    </xf>
    <xf numFmtId="0" fontId="87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8" fillId="0" borderId="0" xfId="2" applyFont="1" applyAlignment="1">
      <alignment vertical="top" wrapText="1"/>
    </xf>
    <xf numFmtId="0" fontId="0" fillId="0" borderId="0" xfId="0"/>
    <xf numFmtId="0" fontId="26" fillId="0" borderId="0" xfId="2" applyFont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49" fontId="35" fillId="0" borderId="2" xfId="2" applyNumberFormat="1" applyFont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left" vertical="center" wrapText="1" indent="2"/>
    </xf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 vertical="top" wrapText="1"/>
    </xf>
    <xf numFmtId="0" fontId="50" fillId="0" borderId="2" xfId="2" applyFont="1" applyBorder="1" applyAlignment="1">
      <alignment horizontal="center" vertical="center" wrapText="1"/>
    </xf>
    <xf numFmtId="0" fontId="23" fillId="0" borderId="1" xfId="3" applyFont="1" applyBorder="1" applyAlignment="1">
      <alignment horizontal="right" wrapText="1"/>
    </xf>
    <xf numFmtId="0" fontId="23" fillId="0" borderId="3" xfId="3" applyFont="1" applyBorder="1" applyAlignment="1">
      <alignment horizontal="right" wrapText="1"/>
    </xf>
    <xf numFmtId="0" fontId="23" fillId="0" borderId="4" xfId="3" applyFont="1" applyBorder="1" applyAlignment="1">
      <alignment horizontal="right" wrapText="1"/>
    </xf>
    <xf numFmtId="0" fontId="8" fillId="2" borderId="6" xfId="2" applyFont="1" applyFill="1" applyBorder="1" applyAlignment="1">
      <alignment horizontal="center" vertical="top" wrapText="1"/>
    </xf>
    <xf numFmtId="0" fontId="8" fillId="2" borderId="7" xfId="2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0" fontId="61" fillId="3" borderId="2" xfId="3" applyFont="1" applyFill="1" applyBorder="1" applyAlignment="1">
      <alignment horizontal="center" vertical="center"/>
    </xf>
    <xf numFmtId="0" fontId="61" fillId="0" borderId="2" xfId="3" applyFont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 vertical="center" wrapText="1"/>
    </xf>
    <xf numFmtId="0" fontId="61" fillId="3" borderId="2" xfId="3" applyFont="1" applyFill="1" applyBorder="1" applyAlignment="1">
      <alignment horizontal="center" vertical="center" wrapText="1"/>
    </xf>
    <xf numFmtId="0" fontId="51" fillId="3" borderId="2" xfId="0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/>
    </xf>
    <xf numFmtId="0" fontId="5" fillId="0" borderId="2" xfId="7" applyFont="1" applyBorder="1" applyAlignment="1">
      <alignment horizontal="center" vertical="center"/>
    </xf>
    <xf numFmtId="0" fontId="88" fillId="0" borderId="2" xfId="3" applyFont="1" applyBorder="1" applyAlignment="1">
      <alignment horizontal="center"/>
    </xf>
    <xf numFmtId="0" fontId="89" fillId="0" borderId="2" xfId="0" applyFont="1" applyBorder="1" applyAlignment="1">
      <alignment horizontal="center"/>
    </xf>
    <xf numFmtId="0" fontId="5" fillId="0" borderId="2" xfId="7" applyFont="1" applyBorder="1" applyAlignment="1">
      <alignment horizontal="center" vertical="center" wrapText="1"/>
    </xf>
    <xf numFmtId="0" fontId="23" fillId="0" borderId="6" xfId="3" applyFont="1" applyBorder="1" applyAlignment="1">
      <alignment horizontal="center" vertical="center"/>
    </xf>
    <xf numFmtId="0" fontId="23" fillId="0" borderId="7" xfId="3" applyFont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top" wrapText="1"/>
    </xf>
    <xf numFmtId="0" fontId="8" fillId="2" borderId="2" xfId="2" applyFont="1" applyFill="1" applyBorder="1" applyAlignment="1">
      <alignment horizontal="center" vertical="center" wrapText="1"/>
    </xf>
    <xf numFmtId="0" fontId="99" fillId="2" borderId="2" xfId="2" applyFont="1" applyFill="1" applyBorder="1" applyAlignment="1">
      <alignment horizontal="center" vertical="center" wrapText="1"/>
    </xf>
    <xf numFmtId="0" fontId="76" fillId="0" borderId="2" xfId="0" applyFont="1" applyBorder="1"/>
    <xf numFmtId="0" fontId="5" fillId="0" borderId="6" xfId="7" applyFont="1" applyBorder="1" applyAlignment="1">
      <alignment horizontal="center" vertical="center" wrapText="1"/>
    </xf>
    <xf numFmtId="0" fontId="5" fillId="0" borderId="7" xfId="7" applyFont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0" fontId="5" fillId="0" borderId="3" xfId="7" applyFont="1" applyBorder="1" applyAlignment="1">
      <alignment horizontal="center" vertical="center" wrapText="1"/>
    </xf>
    <xf numFmtId="0" fontId="5" fillId="0" borderId="4" xfId="7" applyFont="1" applyBorder="1" applyAlignment="1">
      <alignment horizontal="center" vertical="center" wrapText="1"/>
    </xf>
    <xf numFmtId="0" fontId="27" fillId="3" borderId="2" xfId="3" applyFont="1" applyFill="1" applyBorder="1" applyAlignment="1">
      <alignment horizontal="center" vertical="center" wrapText="1"/>
    </xf>
    <xf numFmtId="0" fontId="5" fillId="0" borderId="2" xfId="8" applyNumberFormat="1" applyFont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7" fillId="3" borderId="2" xfId="2" applyFont="1" applyFill="1" applyBorder="1" applyAlignment="1">
      <alignment horizontal="center" vertical="center" wrapText="1"/>
    </xf>
    <xf numFmtId="0" fontId="27" fillId="3" borderId="11" xfId="3" applyFont="1" applyFill="1" applyBorder="1" applyAlignment="1">
      <alignment horizontal="center" vertical="center" wrapText="1"/>
    </xf>
    <xf numFmtId="0" fontId="27" fillId="3" borderId="15" xfId="3" applyFont="1" applyFill="1" applyBorder="1" applyAlignment="1">
      <alignment horizontal="center" vertical="center" wrapText="1"/>
    </xf>
    <xf numFmtId="0" fontId="27" fillId="3" borderId="10" xfId="3" applyFont="1" applyFill="1" applyBorder="1" applyAlignment="1">
      <alignment horizontal="center" vertical="center" wrapText="1"/>
    </xf>
    <xf numFmtId="0" fontId="27" fillId="3" borderId="16" xfId="3" applyFont="1" applyFill="1" applyBorder="1" applyAlignment="1">
      <alignment horizontal="center" vertical="center" wrapText="1"/>
    </xf>
    <xf numFmtId="0" fontId="27" fillId="3" borderId="0" xfId="3" applyFont="1" applyFill="1" applyAlignment="1">
      <alignment horizontal="center" vertical="center" wrapText="1"/>
    </xf>
    <xf numFmtId="0" fontId="27" fillId="3" borderId="17" xfId="3" applyFont="1" applyFill="1" applyBorder="1" applyAlignment="1">
      <alignment horizontal="center" vertical="center" wrapText="1"/>
    </xf>
    <xf numFmtId="0" fontId="27" fillId="3" borderId="9" xfId="3" applyFont="1" applyFill="1" applyBorder="1" applyAlignment="1">
      <alignment horizontal="center" vertical="center" wrapText="1"/>
    </xf>
    <xf numFmtId="0" fontId="27" fillId="3" borderId="18" xfId="3" applyFont="1" applyFill="1" applyBorder="1" applyAlignment="1">
      <alignment horizontal="center" vertical="center" wrapText="1"/>
    </xf>
    <xf numFmtId="0" fontId="27" fillId="3" borderId="8" xfId="3" applyFont="1" applyFill="1" applyBorder="1" applyAlignment="1">
      <alignment horizontal="center" vertical="center" wrapText="1"/>
    </xf>
    <xf numFmtId="0" fontId="61" fillId="3" borderId="6" xfId="3" applyFont="1" applyFill="1" applyBorder="1" applyAlignment="1">
      <alignment horizontal="center" vertical="center" wrapText="1"/>
    </xf>
    <xf numFmtId="0" fontId="61" fillId="3" borderId="19" xfId="3" applyFont="1" applyFill="1" applyBorder="1" applyAlignment="1">
      <alignment horizontal="center" vertical="center" wrapText="1"/>
    </xf>
    <xf numFmtId="0" fontId="61" fillId="3" borderId="7" xfId="3" applyFont="1" applyFill="1" applyBorder="1" applyAlignment="1">
      <alignment horizontal="center" vertical="center" wrapText="1"/>
    </xf>
    <xf numFmtId="49" fontId="36" fillId="2" borderId="2" xfId="4" applyNumberFormat="1" applyFont="1" applyFill="1" applyBorder="1" applyAlignment="1">
      <alignment horizontal="center" vertical="center"/>
    </xf>
    <xf numFmtId="0" fontId="77" fillId="0" borderId="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2" borderId="2" xfId="13" applyFont="1" applyFill="1" applyBorder="1" applyAlignment="1">
      <alignment horizontal="center"/>
    </xf>
    <xf numFmtId="0" fontId="6" fillId="0" borderId="2" xfId="12" applyNumberFormat="1" applyBorder="1" applyAlignment="1">
      <alignment horizontal="center"/>
    </xf>
    <xf numFmtId="0" fontId="26" fillId="0" borderId="2" xfId="12" applyNumberFormat="1" applyFont="1" applyBorder="1" applyAlignment="1">
      <alignment horizontal="justify" vertical="center"/>
    </xf>
    <xf numFmtId="0" fontId="27" fillId="2" borderId="2" xfId="2" applyFont="1" applyFill="1" applyBorder="1" applyAlignment="1">
      <alignment horizontal="left" vertical="center" wrapText="1"/>
    </xf>
    <xf numFmtId="0" fontId="6" fillId="0" borderId="2" xfId="13" applyBorder="1" applyAlignment="1">
      <alignment horizontal="left" vertical="center" wrapText="1"/>
    </xf>
    <xf numFmtId="0" fontId="6" fillId="0" borderId="2" xfId="12" applyNumberFormat="1" applyBorder="1">
      <alignment vertical="center"/>
    </xf>
    <xf numFmtId="0" fontId="10" fillId="2" borderId="2" xfId="13" applyFont="1" applyFill="1" applyBorder="1"/>
    <xf numFmtId="0" fontId="10" fillId="2" borderId="2" xfId="13" applyFont="1" applyFill="1" applyBorder="1" applyAlignment="1">
      <alignment horizontal="left"/>
    </xf>
    <xf numFmtId="49" fontId="63" fillId="13" borderId="6" xfId="0" applyNumberFormat="1" applyFont="1" applyFill="1" applyBorder="1" applyAlignment="1">
      <alignment horizontal="left" vertical="center" wrapText="1" indent="1"/>
    </xf>
    <xf numFmtId="49" fontId="63" fillId="13" borderId="19" xfId="0" applyNumberFormat="1" applyFont="1" applyFill="1" applyBorder="1" applyAlignment="1">
      <alignment horizontal="left" vertical="center" wrapText="1" indent="1"/>
    </xf>
    <xf numFmtId="49" fontId="63" fillId="13" borderId="7" xfId="0" applyNumberFormat="1" applyFont="1" applyFill="1" applyBorder="1" applyAlignment="1">
      <alignment horizontal="left" vertical="center" wrapText="1" indent="1"/>
    </xf>
  </cellXfs>
  <cellStyles count="15">
    <cellStyle name="Hiperłącze" xfId="1" builtinId="8"/>
    <cellStyle name="Hiperłącze 2" xfId="10" xr:uid="{00000000-0005-0000-0000-000001000000}"/>
    <cellStyle name="Normalny" xfId="0" builtinId="0"/>
    <cellStyle name="Normalny 2" xfId="12" xr:uid="{00000000-0005-0000-0000-000003000000}"/>
    <cellStyle name="Normalny_Arkusz1" xfId="11" xr:uid="{00000000-0005-0000-0000-000004000000}"/>
    <cellStyle name="Normalny_Arkusz1_Zeszyt1" xfId="5" xr:uid="{00000000-0005-0000-0000-000005000000}"/>
    <cellStyle name="Normalny_Lista projektów dla inwestycji odtworzeniowych i modernizacyjnych" xfId="8" xr:uid="{00000000-0005-0000-0000-000006000000}"/>
    <cellStyle name="Normalny_PR_2008-2011_ENEA_Operator_tabele_ po wezwaniu URE" xfId="2" xr:uid="{00000000-0005-0000-0000-000007000000}"/>
    <cellStyle name="Normalny_Tab. do III.4.A1. do Planu Rozwoju 2008-2011" xfId="9" xr:uid="{00000000-0005-0000-0000-000008000000}"/>
    <cellStyle name="Normalny_Tabela 3D" xfId="4" xr:uid="{00000000-0005-0000-0000-000009000000}"/>
    <cellStyle name="Normalny_Tabela do punktu III.4.C.1. - Łączność" xfId="7" xr:uid="{00000000-0005-0000-0000-00000A000000}"/>
    <cellStyle name="Normalny_Tabela zbiorcza do punktu III.4.A.1" xfId="3" xr:uid="{00000000-0005-0000-0000-00000B000000}"/>
    <cellStyle name="Normalny_ure" xfId="13" xr:uid="{00000000-0005-0000-0000-00000C000000}"/>
    <cellStyle name="Normalny_zestawienie majątku_energia 16.03" xfId="14" xr:uid="{00000000-0005-0000-0000-00000D000000}"/>
    <cellStyle name="Normalny_Zeszyt1" xfId="6" xr:uid="{00000000-0005-0000-0000-00000E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 CE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 CE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 CE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 CE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Zarzad\DR\RZ\Plany%20Inwestycyjne\Plan%20Rozwoju%20-%20nowy%20szablon%202023\20230303%20v2_spotkanie%20w%20URE_28-02-2023_Za&#322;o&#380;enia%20do%20aktualizacji%20PR%2023-28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wa E1a"/>
      <sheetName val="Tab.E43"/>
      <sheetName val="Wstęp"/>
      <sheetName val="Spis"/>
      <sheetName val="Tab.E1.a,E1.b"/>
      <sheetName val="Tab.E1.c,E1.d"/>
      <sheetName val="Tab.E2"/>
      <sheetName val="Tab.E3,E4"/>
      <sheetName val="Tab.E5"/>
      <sheetName val="Tab.E6,7,8"/>
      <sheetName val="Tab.E9,E10,E11"/>
      <sheetName val="Tab. E2-E11 info 1, 2"/>
      <sheetName val="Tab.E12,E13,E14"/>
      <sheetName val="Tab.E15"/>
      <sheetName val="Tab.E16,E17,E18"/>
      <sheetName val="Tab.E19,E20,E21"/>
      <sheetName val="Tab.E22"/>
      <sheetName val="Tab.E23"/>
      <sheetName val="Tab.E24"/>
      <sheetName val="Tab.E25,26,27"/>
      <sheetName val="Tab.E28,29,30"/>
      <sheetName val="Tab.E31,32,33"/>
      <sheetName val="Tab.E34"/>
      <sheetName val="Tab.E35"/>
      <sheetName val="Tab.E36"/>
      <sheetName val="Tab.E37"/>
      <sheetName val="Tab.E38"/>
      <sheetName val="Tab.E39"/>
      <sheetName val="Tab.E40"/>
      <sheetName val="Tab.E41"/>
      <sheetName val="Tab.E41a"/>
      <sheetName val="Tab.E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egenda" displayName="Legenda" ref="D4:G10" totalsRowShown="0" headerRowDxfId="8" dataDxfId="6" headerRowBorderDxfId="7" tableBorderDxfId="5" totalsRowBorderDxfId="4">
  <autoFilter ref="D4:G10" xr:uid="{00000000-0009-0000-0100-000002000000}"/>
  <tableColumns count="4">
    <tableColumn id="4" xr3:uid="{00000000-0010-0000-0000-000004000000}" name="Nazwa sk. Kategorii" dataDxfId="3" dataCellStyle="Normalny_Tabela zbiorcza do punktu III.4.A.1"/>
    <tableColumn id="1" xr3:uid="{00000000-0010-0000-0000-000001000000}" name="Nr kategorii" dataDxfId="2" dataCellStyle="Normalny_Tabela zbiorcza do punktu III.4.A.1"/>
    <tableColumn id="2" xr3:uid="{00000000-0010-0000-0000-000002000000}" name="Nazwa kategorii" dataDxfId="1" dataCellStyle="Normalny_Tabela zbiorcza do punktu III.4.A.1"/>
    <tableColumn id="3" xr3:uid="{00000000-0010-0000-0000-000003000000}" name="Wskaźnik KPI" dataDxfId="0" dataCellStyle="Normalny_Tabela zbiorcza do punktu III.4.A.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N17"/>
  <sheetViews>
    <sheetView tabSelected="1" view="pageBreakPreview" zoomScale="55" zoomScaleNormal="55" zoomScaleSheetLayoutView="55" workbookViewId="0">
      <selection activeCell="B18" sqref="B18"/>
    </sheetView>
  </sheetViews>
  <sheetFormatPr defaultColWidth="9.140625" defaultRowHeight="15" x14ac:dyDescent="0.25"/>
  <cols>
    <col min="1" max="1" width="4.42578125" style="257" customWidth="1"/>
    <col min="2" max="2" width="38" style="257" customWidth="1"/>
    <col min="3" max="3" width="4.85546875" style="257" customWidth="1"/>
    <col min="4" max="4" width="6.42578125" style="257" customWidth="1"/>
    <col min="5" max="5" width="15.5703125" style="257" customWidth="1"/>
    <col min="6" max="6" width="15.42578125" style="257" customWidth="1"/>
    <col min="7" max="7" width="15.5703125" style="257" customWidth="1"/>
    <col min="8" max="8" width="13.5703125" style="257" customWidth="1"/>
    <col min="9" max="10" width="9.140625" style="257"/>
    <col min="11" max="11" width="10.5703125" style="257" customWidth="1"/>
    <col min="12" max="16384" width="9.140625" style="257"/>
  </cols>
  <sheetData>
    <row r="1" spans="1:14" ht="15.75" x14ac:dyDescent="0.25">
      <c r="A1" s="287"/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</row>
    <row r="2" spans="1:14" ht="26.45" customHeight="1" x14ac:dyDescent="0.25">
      <c r="A2" s="401" t="s">
        <v>335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287"/>
      <c r="M2" s="287"/>
      <c r="N2" s="287"/>
    </row>
    <row r="3" spans="1:14" ht="27" customHeight="1" x14ac:dyDescent="0.25">
      <c r="A3" s="401" t="s">
        <v>336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287"/>
      <c r="M3" s="287"/>
      <c r="N3" s="287"/>
    </row>
    <row r="4" spans="1:14" ht="21" thickBot="1" x14ac:dyDescent="0.3">
      <c r="A4" s="337"/>
      <c r="B4" s="401"/>
      <c r="C4" s="401"/>
      <c r="D4" s="401"/>
      <c r="E4" s="401"/>
      <c r="F4" s="401"/>
      <c r="G4" s="401"/>
      <c r="H4" s="401"/>
      <c r="I4" s="287"/>
      <c r="J4" s="287"/>
      <c r="K4" s="287"/>
      <c r="L4" s="287"/>
      <c r="M4" s="287"/>
      <c r="N4" s="287"/>
    </row>
    <row r="5" spans="1:14" ht="21.75" thickTop="1" thickBot="1" x14ac:dyDescent="0.3">
      <c r="A5" s="337"/>
      <c r="B5" s="300" t="s">
        <v>349</v>
      </c>
      <c r="C5" s="337"/>
      <c r="D5" s="405"/>
      <c r="E5" s="406"/>
      <c r="F5" s="406"/>
      <c r="G5" s="407"/>
      <c r="H5" s="337"/>
      <c r="I5" s="287"/>
      <c r="J5" s="287"/>
      <c r="K5" s="287"/>
      <c r="L5" s="287"/>
      <c r="M5" s="287"/>
      <c r="N5" s="287"/>
    </row>
    <row r="6" spans="1:14" ht="16.5" thickTop="1" x14ac:dyDescent="0.25">
      <c r="A6" s="287"/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</row>
    <row r="7" spans="1:14" ht="18.75" x14ac:dyDescent="0.3">
      <c r="A7" s="288"/>
      <c r="B7" s="288" t="s">
        <v>337</v>
      </c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</row>
    <row r="8" spans="1:14" ht="71.45" customHeight="1" x14ac:dyDescent="0.3">
      <c r="A8" s="291" t="s">
        <v>0</v>
      </c>
      <c r="B8" s="408" t="s">
        <v>519</v>
      </c>
      <c r="C8" s="408"/>
      <c r="D8" s="408"/>
      <c r="E8" s="408"/>
      <c r="F8" s="408"/>
      <c r="G8" s="408"/>
      <c r="H8" s="408"/>
      <c r="I8" s="408"/>
      <c r="J8" s="408"/>
      <c r="K8" s="408"/>
      <c r="L8" s="288"/>
      <c r="M8" s="288"/>
      <c r="N8" s="288"/>
    </row>
    <row r="9" spans="1:14" ht="36.950000000000003" customHeight="1" x14ac:dyDescent="0.3">
      <c r="A9" s="291" t="s">
        <v>19</v>
      </c>
      <c r="B9" s="408" t="s">
        <v>520</v>
      </c>
      <c r="C9" s="408"/>
      <c r="D9" s="408"/>
      <c r="E9" s="408"/>
      <c r="F9" s="408"/>
      <c r="G9" s="408"/>
      <c r="H9" s="408"/>
      <c r="I9" s="408"/>
      <c r="J9" s="408"/>
      <c r="K9" s="408"/>
      <c r="L9" s="288"/>
      <c r="M9" s="288"/>
      <c r="N9" s="288"/>
    </row>
    <row r="10" spans="1:14" ht="18.75" x14ac:dyDescent="0.3">
      <c r="A10" s="291" t="s">
        <v>28</v>
      </c>
      <c r="B10" s="408" t="s">
        <v>341</v>
      </c>
      <c r="C10" s="408"/>
      <c r="D10" s="408"/>
      <c r="E10" s="408"/>
      <c r="F10" s="408"/>
      <c r="G10" s="408"/>
      <c r="H10" s="408"/>
      <c r="I10" s="408"/>
      <c r="J10" s="408"/>
      <c r="K10" s="408"/>
      <c r="L10" s="288"/>
      <c r="M10" s="288"/>
      <c r="N10" s="288"/>
    </row>
    <row r="11" spans="1:14" ht="57.95" customHeight="1" x14ac:dyDescent="0.3">
      <c r="A11" s="291" t="s">
        <v>31</v>
      </c>
      <c r="B11" s="408" t="s">
        <v>444</v>
      </c>
      <c r="C11" s="408"/>
      <c r="D11" s="408"/>
      <c r="E11" s="408"/>
      <c r="F11" s="408"/>
      <c r="G11" s="408"/>
      <c r="H11" s="408"/>
      <c r="I11" s="408"/>
      <c r="J11" s="408"/>
      <c r="K11" s="408"/>
      <c r="L11" s="288"/>
      <c r="M11" s="288"/>
      <c r="N11" s="288"/>
    </row>
    <row r="12" spans="1:14" ht="56.45" customHeight="1" x14ac:dyDescent="0.3">
      <c r="A12" s="291" t="s">
        <v>55</v>
      </c>
      <c r="B12" s="408" t="s">
        <v>338</v>
      </c>
      <c r="C12" s="408"/>
      <c r="D12" s="408"/>
      <c r="E12" s="408"/>
      <c r="F12" s="408"/>
      <c r="G12" s="408"/>
      <c r="H12" s="408"/>
      <c r="I12" s="408"/>
      <c r="J12" s="408"/>
      <c r="K12" s="408"/>
      <c r="L12" s="288"/>
      <c r="M12" s="288"/>
      <c r="N12" s="288"/>
    </row>
    <row r="13" spans="1:14" ht="51.6" customHeight="1" x14ac:dyDescent="0.3">
      <c r="A13" s="291" t="s">
        <v>58</v>
      </c>
      <c r="B13" s="409" t="s">
        <v>339</v>
      </c>
      <c r="C13" s="409"/>
      <c r="D13" s="409"/>
      <c r="E13" s="409"/>
      <c r="F13" s="409"/>
      <c r="G13" s="409"/>
      <c r="H13" s="409"/>
      <c r="I13" s="409"/>
      <c r="J13" s="409"/>
      <c r="K13" s="409"/>
      <c r="L13" s="288"/>
      <c r="M13" s="288"/>
      <c r="N13" s="288"/>
    </row>
    <row r="14" spans="1:14" ht="18.75" x14ac:dyDescent="0.3">
      <c r="A14" s="291" t="s">
        <v>79</v>
      </c>
      <c r="B14" s="409" t="s">
        <v>340</v>
      </c>
      <c r="C14" s="409"/>
      <c r="D14" s="409"/>
      <c r="E14" s="409"/>
      <c r="F14" s="409"/>
      <c r="G14" s="409"/>
      <c r="H14" s="409"/>
      <c r="I14" s="409"/>
      <c r="J14" s="409"/>
      <c r="K14" s="409"/>
      <c r="L14" s="288"/>
      <c r="M14" s="288"/>
      <c r="N14" s="288"/>
    </row>
    <row r="15" spans="1:14" ht="19.5" thickBot="1" x14ac:dyDescent="0.35">
      <c r="A15" s="289"/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L15" s="288"/>
      <c r="M15" s="288"/>
      <c r="N15" s="288"/>
    </row>
    <row r="16" spans="1:14" ht="20.25" thickTop="1" thickBot="1" x14ac:dyDescent="0.35">
      <c r="A16" s="288"/>
      <c r="B16" s="288"/>
      <c r="C16" s="288"/>
      <c r="D16" s="402"/>
      <c r="E16" s="403"/>
      <c r="F16" s="403"/>
      <c r="G16" s="404"/>
      <c r="H16" s="288"/>
      <c r="I16" s="288"/>
      <c r="J16" s="288"/>
      <c r="K16" s="288"/>
      <c r="L16" s="288"/>
      <c r="M16" s="288"/>
      <c r="N16" s="288"/>
    </row>
    <row r="17" ht="15.75" thickTop="1" x14ac:dyDescent="0.25"/>
  </sheetData>
  <mergeCells count="12">
    <mergeCell ref="A2:K2"/>
    <mergeCell ref="A3:K3"/>
    <mergeCell ref="D16:G16"/>
    <mergeCell ref="B4:H4"/>
    <mergeCell ref="D5:G5"/>
    <mergeCell ref="B8:K8"/>
    <mergeCell ref="B9:K9"/>
    <mergeCell ref="B10:K10"/>
    <mergeCell ref="B11:K11"/>
    <mergeCell ref="B12:K12"/>
    <mergeCell ref="B13:K13"/>
    <mergeCell ref="B14:K14"/>
  </mergeCell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B1:AM36"/>
  <sheetViews>
    <sheetView view="pageBreakPreview" zoomScale="70" zoomScaleNormal="40" zoomScaleSheetLayoutView="70" workbookViewId="0"/>
  </sheetViews>
  <sheetFormatPr defaultRowHeight="15" x14ac:dyDescent="0.25"/>
  <cols>
    <col min="2" max="2" width="6.5703125" customWidth="1"/>
    <col min="3" max="3" width="32.42578125" customWidth="1"/>
    <col min="4" max="4" width="17.42578125" customWidth="1"/>
    <col min="5" max="5" width="22.42578125" customWidth="1"/>
    <col min="6" max="6" width="47.42578125" customWidth="1"/>
    <col min="7" max="8" width="10.85546875" customWidth="1"/>
    <col min="9" max="9" width="14.7109375" customWidth="1"/>
    <col min="10" max="15" width="10.42578125" customWidth="1"/>
    <col min="16" max="16" width="12.7109375" customWidth="1"/>
    <col min="17" max="17" width="8.7109375" customWidth="1"/>
    <col min="18" max="18" width="45.140625" customWidth="1"/>
    <col min="19" max="19" width="11.42578125" customWidth="1"/>
    <col min="20" max="26" width="8.7109375" customWidth="1"/>
    <col min="27" max="27" width="11.42578125" customWidth="1"/>
    <col min="28" max="29" width="15.7109375" customWidth="1"/>
    <col min="30" max="33" width="10.42578125" customWidth="1"/>
    <col min="34" max="34" width="8.42578125" customWidth="1"/>
    <col min="36" max="38" width="10.7109375" customWidth="1"/>
    <col min="39" max="39" width="23.5703125" customWidth="1"/>
  </cols>
  <sheetData>
    <row r="1" spans="2:39" ht="15.75" x14ac:dyDescent="0.25">
      <c r="B1" s="145"/>
      <c r="C1" s="146"/>
      <c r="D1" s="147"/>
      <c r="E1" s="146"/>
      <c r="F1" s="150"/>
      <c r="G1" s="150"/>
      <c r="H1" s="150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</row>
    <row r="2" spans="2:39" ht="15.75" x14ac:dyDescent="0.25">
      <c r="B2" s="145" t="s">
        <v>321</v>
      </c>
      <c r="C2" s="158"/>
      <c r="D2" s="151"/>
      <c r="E2" s="152"/>
      <c r="F2" s="153"/>
      <c r="G2" s="153"/>
      <c r="H2" s="153"/>
      <c r="I2" s="154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54"/>
      <c r="AB2" s="154"/>
      <c r="AC2" s="154"/>
      <c r="AD2" s="143"/>
      <c r="AE2" s="143"/>
      <c r="AF2" s="143"/>
      <c r="AG2" s="143"/>
    </row>
    <row r="3" spans="2:39" ht="15.6" customHeight="1" x14ac:dyDescent="0.25">
      <c r="B3" s="437" t="s">
        <v>1</v>
      </c>
      <c r="C3" s="443" t="s">
        <v>188</v>
      </c>
      <c r="D3" s="443" t="s">
        <v>189</v>
      </c>
      <c r="E3" s="443" t="s">
        <v>190</v>
      </c>
      <c r="F3" s="443" t="s">
        <v>191</v>
      </c>
      <c r="G3" s="443" t="s">
        <v>447</v>
      </c>
      <c r="H3" s="443" t="s">
        <v>448</v>
      </c>
      <c r="I3" s="446" t="s">
        <v>192</v>
      </c>
      <c r="J3" s="446"/>
      <c r="K3" s="446"/>
      <c r="L3" s="446"/>
      <c r="M3" s="446"/>
      <c r="N3" s="446"/>
      <c r="O3" s="446"/>
      <c r="P3" s="446"/>
      <c r="Q3" s="155"/>
      <c r="R3" s="449" t="s">
        <v>201</v>
      </c>
      <c r="S3" s="449" t="s">
        <v>202</v>
      </c>
      <c r="T3" s="449"/>
      <c r="U3" s="449"/>
      <c r="V3" s="449"/>
      <c r="W3" s="449"/>
      <c r="X3" s="449"/>
      <c r="Y3" s="449"/>
      <c r="Z3" s="143"/>
      <c r="AA3" s="447" t="s">
        <v>481</v>
      </c>
      <c r="AB3" s="447"/>
      <c r="AC3" s="447"/>
      <c r="AD3" s="447"/>
      <c r="AE3" s="448"/>
      <c r="AF3" s="448"/>
      <c r="AG3" s="448"/>
    </row>
    <row r="4" spans="2:39" ht="32.25" customHeight="1" x14ac:dyDescent="0.25">
      <c r="B4" s="437"/>
      <c r="C4" s="443"/>
      <c r="D4" s="444"/>
      <c r="E4" s="443"/>
      <c r="F4" s="443"/>
      <c r="G4" s="443"/>
      <c r="H4" s="443"/>
      <c r="I4" s="416" t="s">
        <v>3</v>
      </c>
      <c r="J4" s="416"/>
      <c r="K4" s="416"/>
      <c r="L4" s="416"/>
      <c r="M4" s="416"/>
      <c r="N4" s="416"/>
      <c r="O4" s="416"/>
      <c r="P4" s="416"/>
      <c r="Q4" s="76"/>
      <c r="R4" s="449"/>
      <c r="S4" s="450" t="s">
        <v>70</v>
      </c>
      <c r="T4" s="439">
        <f>J5</f>
        <v>2023</v>
      </c>
      <c r="U4" s="439">
        <f t="shared" ref="U4:Y4" si="0">K5</f>
        <v>2024</v>
      </c>
      <c r="V4" s="439">
        <f t="shared" si="0"/>
        <v>2025</v>
      </c>
      <c r="W4" s="439">
        <f t="shared" si="0"/>
        <v>2026</v>
      </c>
      <c r="X4" s="439">
        <f t="shared" si="0"/>
        <v>2027</v>
      </c>
      <c r="Y4" s="439">
        <f t="shared" si="0"/>
        <v>2028</v>
      </c>
      <c r="Z4" s="143"/>
      <c r="AA4" s="441" t="s">
        <v>191</v>
      </c>
      <c r="AB4" s="441" t="s">
        <v>447</v>
      </c>
      <c r="AC4" s="441" t="s">
        <v>448</v>
      </c>
      <c r="AD4" s="445" t="s">
        <v>72</v>
      </c>
      <c r="AE4" s="445"/>
      <c r="AF4" s="445"/>
      <c r="AG4" s="445"/>
      <c r="AI4" s="438" t="s">
        <v>459</v>
      </c>
      <c r="AJ4" s="438"/>
      <c r="AK4" s="438"/>
      <c r="AL4" s="438"/>
      <c r="AM4" s="426" t="s">
        <v>450</v>
      </c>
    </row>
    <row r="5" spans="2:39" ht="60" customHeight="1" x14ac:dyDescent="0.25">
      <c r="B5" s="437"/>
      <c r="C5" s="443"/>
      <c r="D5" s="444"/>
      <c r="E5" s="443"/>
      <c r="F5" s="443"/>
      <c r="G5" s="443"/>
      <c r="H5" s="443"/>
      <c r="I5" s="20" t="s">
        <v>193</v>
      </c>
      <c r="J5" s="179">
        <f>Podsumowanie!F4</f>
        <v>2023</v>
      </c>
      <c r="K5" s="179">
        <f>Podsumowanie!G4</f>
        <v>2024</v>
      </c>
      <c r="L5" s="179">
        <f>Podsumowanie!H4</f>
        <v>2025</v>
      </c>
      <c r="M5" s="179">
        <f>Podsumowanie!I4</f>
        <v>2026</v>
      </c>
      <c r="N5" s="179">
        <f>Podsumowanie!J4</f>
        <v>2027</v>
      </c>
      <c r="O5" s="179">
        <f>Podsumowanie!K4</f>
        <v>2028</v>
      </c>
      <c r="P5" s="45" t="s">
        <v>449</v>
      </c>
      <c r="Q5" s="76"/>
      <c r="R5" s="449"/>
      <c r="S5" s="451"/>
      <c r="T5" s="440"/>
      <c r="U5" s="440"/>
      <c r="V5" s="440"/>
      <c r="W5" s="440"/>
      <c r="X5" s="440"/>
      <c r="Y5" s="440"/>
      <c r="Z5" s="143"/>
      <c r="AA5" s="442"/>
      <c r="AB5" s="442"/>
      <c r="AC5" s="442"/>
      <c r="AD5" s="20" t="s">
        <v>193</v>
      </c>
      <c r="AE5" s="179">
        <f>J5</f>
        <v>2023</v>
      </c>
      <c r="AF5" s="179">
        <f>K5</f>
        <v>2024</v>
      </c>
      <c r="AG5" s="179">
        <f>L5</f>
        <v>2025</v>
      </c>
      <c r="AI5" s="329" t="s">
        <v>193</v>
      </c>
      <c r="AJ5" s="330">
        <f>T4</f>
        <v>2023</v>
      </c>
      <c r="AK5" s="330">
        <f t="shared" ref="AK5:AL5" si="1">U4</f>
        <v>2024</v>
      </c>
      <c r="AL5" s="330">
        <f t="shared" si="1"/>
        <v>2025</v>
      </c>
      <c r="AM5" s="427"/>
    </row>
    <row r="6" spans="2:39" ht="15.75" x14ac:dyDescent="0.25">
      <c r="B6" s="159" t="s">
        <v>4</v>
      </c>
      <c r="C6" s="159" t="s">
        <v>5</v>
      </c>
      <c r="D6" s="159" t="s">
        <v>6</v>
      </c>
      <c r="E6" s="159" t="s">
        <v>7</v>
      </c>
      <c r="F6" s="159" t="s">
        <v>8</v>
      </c>
      <c r="G6" s="159" t="s">
        <v>9</v>
      </c>
      <c r="H6" s="159" t="s">
        <v>10</v>
      </c>
      <c r="I6" s="159" t="s">
        <v>11</v>
      </c>
      <c r="J6" s="159" t="s">
        <v>27</v>
      </c>
      <c r="K6" s="159" t="s">
        <v>30</v>
      </c>
      <c r="L6" s="159" t="s">
        <v>33</v>
      </c>
      <c r="M6" s="159" t="s">
        <v>35</v>
      </c>
      <c r="N6" s="159" t="s">
        <v>37</v>
      </c>
      <c r="O6" s="159" t="s">
        <v>39</v>
      </c>
      <c r="P6" s="159" t="s">
        <v>41</v>
      </c>
      <c r="Q6" s="156"/>
      <c r="R6" s="159" t="s">
        <v>42</v>
      </c>
      <c r="S6" s="159" t="s">
        <v>43</v>
      </c>
      <c r="T6" s="159" t="s">
        <v>44</v>
      </c>
      <c r="U6" s="159" t="s">
        <v>45</v>
      </c>
      <c r="V6" s="159" t="s">
        <v>48</v>
      </c>
      <c r="W6" s="159" t="s">
        <v>50</v>
      </c>
      <c r="X6" s="159" t="s">
        <v>51</v>
      </c>
      <c r="Y6" s="159" t="s">
        <v>52</v>
      </c>
      <c r="Z6" s="143"/>
      <c r="AA6" s="160" t="s">
        <v>54</v>
      </c>
      <c r="AB6" s="160" t="s">
        <v>57</v>
      </c>
      <c r="AC6" s="160" t="s">
        <v>60</v>
      </c>
      <c r="AD6" s="160" t="s">
        <v>61</v>
      </c>
      <c r="AE6" s="160" t="s">
        <v>148</v>
      </c>
      <c r="AF6" s="160" t="s">
        <v>149</v>
      </c>
      <c r="AG6" s="160" t="s">
        <v>150</v>
      </c>
      <c r="AI6" s="159" t="s">
        <v>167</v>
      </c>
      <c r="AJ6" s="159" t="s">
        <v>168</v>
      </c>
      <c r="AK6" s="159" t="s">
        <v>169</v>
      </c>
      <c r="AL6" s="159" t="s">
        <v>170</v>
      </c>
      <c r="AM6" s="159" t="s">
        <v>171</v>
      </c>
    </row>
    <row r="7" spans="2:39" ht="15.75" x14ac:dyDescent="0.25">
      <c r="B7" s="161">
        <v>1</v>
      </c>
      <c r="C7" s="162"/>
      <c r="D7" s="163"/>
      <c r="E7" s="163" t="s">
        <v>197</v>
      </c>
      <c r="F7" s="163"/>
      <c r="G7" s="163"/>
      <c r="H7" s="163"/>
      <c r="I7" s="315"/>
      <c r="J7" s="315"/>
      <c r="K7" s="315"/>
      <c r="L7" s="315"/>
      <c r="M7" s="315"/>
      <c r="N7" s="315"/>
      <c r="O7" s="315"/>
      <c r="P7" s="315">
        <f t="shared" ref="P7:P12" si="2">SUM(J7:O7)</f>
        <v>0</v>
      </c>
      <c r="Q7" s="156"/>
      <c r="R7" s="170"/>
      <c r="S7" s="172" t="str">
        <f>IFERROR(VLOOKUP(R7,Legenda[],4,FALSE), "[-]")</f>
        <v>[-]</v>
      </c>
      <c r="T7" s="164"/>
      <c r="U7" s="164"/>
      <c r="V7" s="164"/>
      <c r="W7" s="164"/>
      <c r="X7" s="164"/>
      <c r="Y7" s="164"/>
      <c r="Z7" s="157"/>
      <c r="AA7" s="331"/>
      <c r="AB7" s="171"/>
      <c r="AC7" s="171"/>
      <c r="AD7" s="331"/>
      <c r="AE7" s="331"/>
      <c r="AF7" s="331"/>
      <c r="AG7" s="331"/>
      <c r="AI7" s="331">
        <f t="shared" ref="AI7:AL12" si="3">I7-AD7</f>
        <v>0</v>
      </c>
      <c r="AJ7" s="331">
        <f t="shared" si="3"/>
        <v>0</v>
      </c>
      <c r="AK7" s="331">
        <f t="shared" si="3"/>
        <v>0</v>
      </c>
      <c r="AL7" s="331">
        <f t="shared" si="3"/>
        <v>0</v>
      </c>
      <c r="AM7" s="332"/>
    </row>
    <row r="8" spans="2:39" ht="15.75" x14ac:dyDescent="0.25">
      <c r="B8" s="161">
        <v>2</v>
      </c>
      <c r="C8" s="162"/>
      <c r="D8" s="163"/>
      <c r="E8" s="163" t="s">
        <v>197</v>
      </c>
      <c r="F8" s="163"/>
      <c r="G8" s="163"/>
      <c r="H8" s="163"/>
      <c r="I8" s="315"/>
      <c r="J8" s="315"/>
      <c r="K8" s="315"/>
      <c r="L8" s="315"/>
      <c r="M8" s="315"/>
      <c r="N8" s="315"/>
      <c r="O8" s="315"/>
      <c r="P8" s="315">
        <f t="shared" si="2"/>
        <v>0</v>
      </c>
      <c r="Q8" s="156"/>
      <c r="R8" s="170"/>
      <c r="S8" s="172" t="str">
        <f>IFERROR(VLOOKUP(R8,Legenda[],4,FALSE), "[-]")</f>
        <v>[-]</v>
      </c>
      <c r="T8" s="164"/>
      <c r="U8" s="164"/>
      <c r="V8" s="164"/>
      <c r="W8" s="164"/>
      <c r="X8" s="164"/>
      <c r="Y8" s="164"/>
      <c r="Z8" s="157"/>
      <c r="AA8" s="331"/>
      <c r="AB8" s="171"/>
      <c r="AC8" s="171"/>
      <c r="AD8" s="331"/>
      <c r="AE8" s="331"/>
      <c r="AF8" s="331"/>
      <c r="AG8" s="331"/>
      <c r="AI8" s="331">
        <f t="shared" si="3"/>
        <v>0</v>
      </c>
      <c r="AJ8" s="331">
        <f t="shared" si="3"/>
        <v>0</v>
      </c>
      <c r="AK8" s="331">
        <f t="shared" si="3"/>
        <v>0</v>
      </c>
      <c r="AL8" s="331">
        <f t="shared" si="3"/>
        <v>0</v>
      </c>
      <c r="AM8" s="332"/>
    </row>
    <row r="9" spans="2:39" ht="15.75" x14ac:dyDescent="0.25">
      <c r="B9" s="161">
        <v>3</v>
      </c>
      <c r="C9" s="162"/>
      <c r="D9" s="163"/>
      <c r="E9" s="163" t="s">
        <v>197</v>
      </c>
      <c r="F9" s="163"/>
      <c r="G9" s="163"/>
      <c r="H9" s="163"/>
      <c r="I9" s="315"/>
      <c r="J9" s="315"/>
      <c r="K9" s="315"/>
      <c r="L9" s="315"/>
      <c r="M9" s="315"/>
      <c r="N9" s="315"/>
      <c r="O9" s="315"/>
      <c r="P9" s="315">
        <f t="shared" si="2"/>
        <v>0</v>
      </c>
      <c r="Q9" s="156"/>
      <c r="R9" s="170"/>
      <c r="S9" s="172" t="str">
        <f>IFERROR(VLOOKUP(R9,Legenda[],4,FALSE), "[-]")</f>
        <v>[-]</v>
      </c>
      <c r="T9" s="164"/>
      <c r="U9" s="164"/>
      <c r="V9" s="164"/>
      <c r="W9" s="164"/>
      <c r="X9" s="164"/>
      <c r="Y9" s="164"/>
      <c r="Z9" s="157"/>
      <c r="AA9" s="331"/>
      <c r="AB9" s="171"/>
      <c r="AC9" s="171"/>
      <c r="AD9" s="331"/>
      <c r="AE9" s="331"/>
      <c r="AF9" s="331"/>
      <c r="AG9" s="331"/>
      <c r="AI9" s="331">
        <f t="shared" si="3"/>
        <v>0</v>
      </c>
      <c r="AJ9" s="331">
        <f t="shared" si="3"/>
        <v>0</v>
      </c>
      <c r="AK9" s="331">
        <f t="shared" si="3"/>
        <v>0</v>
      </c>
      <c r="AL9" s="331">
        <f t="shared" si="3"/>
        <v>0</v>
      </c>
      <c r="AM9" s="332"/>
    </row>
    <row r="10" spans="2:39" ht="15.75" x14ac:dyDescent="0.25">
      <c r="B10" s="161">
        <v>4</v>
      </c>
      <c r="C10" s="162"/>
      <c r="D10" s="163"/>
      <c r="E10" s="163" t="s">
        <v>197</v>
      </c>
      <c r="F10" s="163"/>
      <c r="G10" s="163"/>
      <c r="H10" s="163"/>
      <c r="I10" s="315"/>
      <c r="J10" s="315"/>
      <c r="K10" s="315"/>
      <c r="L10" s="315"/>
      <c r="M10" s="315"/>
      <c r="N10" s="315"/>
      <c r="O10" s="315"/>
      <c r="P10" s="315">
        <f t="shared" si="2"/>
        <v>0</v>
      </c>
      <c r="Q10" s="156"/>
      <c r="R10" s="170"/>
      <c r="S10" s="172" t="str">
        <f>IFERROR(VLOOKUP(R10,Legenda[],4,FALSE), "[-]")</f>
        <v>[-]</v>
      </c>
      <c r="T10" s="164"/>
      <c r="U10" s="164"/>
      <c r="V10" s="164"/>
      <c r="W10" s="164"/>
      <c r="X10" s="164"/>
      <c r="Y10" s="164"/>
      <c r="Z10" s="157"/>
      <c r="AA10" s="331"/>
      <c r="AB10" s="171"/>
      <c r="AC10" s="171"/>
      <c r="AD10" s="331"/>
      <c r="AE10" s="331"/>
      <c r="AF10" s="331"/>
      <c r="AG10" s="331"/>
      <c r="AI10" s="331">
        <f t="shared" si="3"/>
        <v>0</v>
      </c>
      <c r="AJ10" s="331">
        <f t="shared" si="3"/>
        <v>0</v>
      </c>
      <c r="AK10" s="331">
        <f t="shared" si="3"/>
        <v>0</v>
      </c>
      <c r="AL10" s="331">
        <f t="shared" si="3"/>
        <v>0</v>
      </c>
      <c r="AM10" s="332"/>
    </row>
    <row r="11" spans="2:39" ht="15.75" x14ac:dyDescent="0.25">
      <c r="B11" s="161">
        <v>5</v>
      </c>
      <c r="C11" s="162"/>
      <c r="D11" s="163"/>
      <c r="E11" s="163" t="s">
        <v>197</v>
      </c>
      <c r="F11" s="163"/>
      <c r="G11" s="163"/>
      <c r="H11" s="163"/>
      <c r="I11" s="315"/>
      <c r="J11" s="315"/>
      <c r="K11" s="315"/>
      <c r="L11" s="315"/>
      <c r="M11" s="315"/>
      <c r="N11" s="315"/>
      <c r="O11" s="315"/>
      <c r="P11" s="315">
        <f t="shared" si="2"/>
        <v>0</v>
      </c>
      <c r="Q11" s="156"/>
      <c r="R11" s="170"/>
      <c r="S11" s="172" t="str">
        <f>IFERROR(VLOOKUP(R11,Legenda[],4,FALSE), "[-]")</f>
        <v>[-]</v>
      </c>
      <c r="T11" s="164"/>
      <c r="U11" s="164"/>
      <c r="V11" s="164"/>
      <c r="W11" s="164"/>
      <c r="X11" s="164"/>
      <c r="Y11" s="164"/>
      <c r="Z11" s="157"/>
      <c r="AA11" s="331"/>
      <c r="AB11" s="171"/>
      <c r="AC11" s="171"/>
      <c r="AD11" s="331"/>
      <c r="AE11" s="331"/>
      <c r="AF11" s="331"/>
      <c r="AG11" s="331"/>
      <c r="AI11" s="331">
        <f t="shared" si="3"/>
        <v>0</v>
      </c>
      <c r="AJ11" s="331">
        <f t="shared" si="3"/>
        <v>0</v>
      </c>
      <c r="AK11" s="331">
        <f t="shared" si="3"/>
        <v>0</v>
      </c>
      <c r="AL11" s="331">
        <f t="shared" si="3"/>
        <v>0</v>
      </c>
      <c r="AM11" s="332"/>
    </row>
    <row r="12" spans="2:39" ht="15.75" x14ac:dyDescent="0.25">
      <c r="B12" s="161">
        <v>6</v>
      </c>
      <c r="C12" s="162"/>
      <c r="D12" s="163"/>
      <c r="E12" s="163" t="s">
        <v>197</v>
      </c>
      <c r="F12" s="163"/>
      <c r="G12" s="163"/>
      <c r="H12" s="163"/>
      <c r="I12" s="315"/>
      <c r="J12" s="315"/>
      <c r="K12" s="315"/>
      <c r="L12" s="315"/>
      <c r="M12" s="315"/>
      <c r="N12" s="315"/>
      <c r="O12" s="315"/>
      <c r="P12" s="315">
        <f t="shared" si="2"/>
        <v>0</v>
      </c>
      <c r="Q12" s="156"/>
      <c r="R12" s="170"/>
      <c r="S12" s="172" t="str">
        <f>IFERROR(VLOOKUP(R12,Legenda[],4,FALSE), "[-]")</f>
        <v>[-]</v>
      </c>
      <c r="T12" s="164"/>
      <c r="U12" s="164"/>
      <c r="V12" s="164"/>
      <c r="W12" s="164"/>
      <c r="X12" s="164"/>
      <c r="Y12" s="164"/>
      <c r="Z12" s="157"/>
      <c r="AA12" s="331"/>
      <c r="AB12" s="171"/>
      <c r="AC12" s="171"/>
      <c r="AD12" s="331"/>
      <c r="AE12" s="331"/>
      <c r="AF12" s="331"/>
      <c r="AG12" s="331"/>
      <c r="AI12" s="331">
        <f t="shared" si="3"/>
        <v>0</v>
      </c>
      <c r="AJ12" s="331">
        <f t="shared" si="3"/>
        <v>0</v>
      </c>
      <c r="AK12" s="331">
        <f t="shared" si="3"/>
        <v>0</v>
      </c>
      <c r="AL12" s="331">
        <f t="shared" si="3"/>
        <v>0</v>
      </c>
      <c r="AM12" s="332"/>
    </row>
    <row r="13" spans="2:39" ht="15.75" x14ac:dyDescent="0.25">
      <c r="F13" s="165" t="s">
        <v>199</v>
      </c>
      <c r="G13" s="165"/>
      <c r="H13" s="165"/>
      <c r="I13" s="166"/>
      <c r="J13" s="166">
        <f t="shared" ref="J13:P13" si="4">SUM(J7:J12)</f>
        <v>0</v>
      </c>
      <c r="K13" s="166">
        <f t="shared" si="4"/>
        <v>0</v>
      </c>
      <c r="L13" s="166">
        <f t="shared" si="4"/>
        <v>0</v>
      </c>
      <c r="M13" s="166">
        <f t="shared" si="4"/>
        <v>0</v>
      </c>
      <c r="N13" s="166">
        <f t="shared" si="4"/>
        <v>0</v>
      </c>
      <c r="O13" s="166">
        <f t="shared" si="4"/>
        <v>0</v>
      </c>
      <c r="P13" s="166">
        <f t="shared" si="4"/>
        <v>0</v>
      </c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66"/>
      <c r="AB13" s="166"/>
      <c r="AC13" s="166"/>
      <c r="AD13" s="166"/>
      <c r="AE13" s="166"/>
      <c r="AF13" s="166"/>
      <c r="AG13" s="166"/>
    </row>
    <row r="16" spans="2:39" ht="15.75" x14ac:dyDescent="0.25">
      <c r="J16" s="416" t="s">
        <v>234</v>
      </c>
      <c r="K16" s="416"/>
      <c r="L16" s="416"/>
      <c r="M16" s="416"/>
      <c r="N16" s="416"/>
      <c r="O16" s="416"/>
      <c r="S16" s="416" t="s">
        <v>69</v>
      </c>
      <c r="T16" s="416"/>
      <c r="U16" s="416"/>
      <c r="V16" s="416"/>
      <c r="W16" s="416"/>
      <c r="X16" s="416"/>
      <c r="Y16" s="416"/>
    </row>
    <row r="17" spans="2:25" ht="15.75" x14ac:dyDescent="0.25">
      <c r="E17" s="51" t="s">
        <v>1</v>
      </c>
      <c r="F17" s="428" t="s">
        <v>2</v>
      </c>
      <c r="G17" s="429"/>
      <c r="H17" s="430"/>
      <c r="I17" s="52"/>
      <c r="J17" s="20">
        <f t="shared" ref="J17:O17" si="5">J5</f>
        <v>2023</v>
      </c>
      <c r="K17" s="20">
        <f t="shared" si="5"/>
        <v>2024</v>
      </c>
      <c r="L17" s="20">
        <f t="shared" si="5"/>
        <v>2025</v>
      </c>
      <c r="M17" s="20">
        <f t="shared" si="5"/>
        <v>2026</v>
      </c>
      <c r="N17" s="20">
        <f t="shared" si="5"/>
        <v>2027</v>
      </c>
      <c r="O17" s="20">
        <f t="shared" si="5"/>
        <v>2028</v>
      </c>
      <c r="S17" s="20" t="s">
        <v>70</v>
      </c>
      <c r="T17" s="20">
        <f t="shared" ref="T17:Y17" si="6">J17</f>
        <v>2023</v>
      </c>
      <c r="U17" s="20">
        <f t="shared" si="6"/>
        <v>2024</v>
      </c>
      <c r="V17" s="20">
        <f t="shared" si="6"/>
        <v>2025</v>
      </c>
      <c r="W17" s="20">
        <f t="shared" si="6"/>
        <v>2026</v>
      </c>
      <c r="X17" s="20">
        <f t="shared" si="6"/>
        <v>2027</v>
      </c>
      <c r="Y17" s="20">
        <f t="shared" si="6"/>
        <v>2028</v>
      </c>
    </row>
    <row r="18" spans="2:25" x14ac:dyDescent="0.25">
      <c r="E18" s="21" t="s">
        <v>4</v>
      </c>
      <c r="F18" s="431" t="s">
        <v>5</v>
      </c>
      <c r="G18" s="432"/>
      <c r="H18" s="433"/>
      <c r="I18" s="21" t="s">
        <v>6</v>
      </c>
      <c r="J18" s="21" t="s">
        <v>7</v>
      </c>
      <c r="K18" s="21" t="s">
        <v>8</v>
      </c>
      <c r="L18" s="21" t="s">
        <v>9</v>
      </c>
      <c r="M18" s="21" t="s">
        <v>10</v>
      </c>
      <c r="N18" s="21" t="s">
        <v>11</v>
      </c>
      <c r="O18" s="21" t="s">
        <v>27</v>
      </c>
      <c r="S18" s="21" t="s">
        <v>30</v>
      </c>
      <c r="T18" s="21" t="s">
        <v>33</v>
      </c>
      <c r="U18" s="21" t="s">
        <v>35</v>
      </c>
      <c r="V18" s="21" t="s">
        <v>37</v>
      </c>
      <c r="W18" s="21" t="s">
        <v>39</v>
      </c>
      <c r="X18" s="21" t="s">
        <v>41</v>
      </c>
      <c r="Y18" s="21" t="s">
        <v>42</v>
      </c>
    </row>
    <row r="19" spans="2:25" ht="16.5" x14ac:dyDescent="0.25">
      <c r="E19" s="22"/>
      <c r="F19" s="434" t="s">
        <v>62</v>
      </c>
      <c r="G19" s="435"/>
      <c r="H19" s="436"/>
      <c r="I19" s="24" t="s">
        <v>4</v>
      </c>
      <c r="J19" s="25">
        <f t="shared" ref="J19:O19" si="7">SUM(J20:J25)</f>
        <v>0</v>
      </c>
      <c r="K19" s="25">
        <f t="shared" si="7"/>
        <v>0</v>
      </c>
      <c r="L19" s="25">
        <f t="shared" si="7"/>
        <v>0</v>
      </c>
      <c r="M19" s="25">
        <f t="shared" si="7"/>
        <v>0</v>
      </c>
      <c r="N19" s="25">
        <f t="shared" si="7"/>
        <v>0</v>
      </c>
      <c r="O19" s="25">
        <f t="shared" si="7"/>
        <v>0</v>
      </c>
      <c r="S19" s="24"/>
      <c r="T19" s="25"/>
      <c r="U19" s="25"/>
      <c r="V19" s="25"/>
      <c r="W19" s="25"/>
      <c r="X19" s="25"/>
      <c r="Y19" s="25"/>
    </row>
    <row r="20" spans="2:25" ht="15.75" x14ac:dyDescent="0.25">
      <c r="E20" s="31" t="s">
        <v>0</v>
      </c>
      <c r="F20" s="423" t="str">
        <f>'tabele techniczne'!D5</f>
        <v>Rozwój sieci dla OZE, magazynów ee, e-mobility</v>
      </c>
      <c r="G20" s="424"/>
      <c r="H20" s="425"/>
      <c r="I20" s="15" t="s">
        <v>5</v>
      </c>
      <c r="J20" s="16">
        <f t="shared" ref="J20:O25" si="8">SUMIF($R$7:$R$12,$F20,J$7:J$12)</f>
        <v>0</v>
      </c>
      <c r="K20" s="16">
        <f t="shared" si="8"/>
        <v>0</v>
      </c>
      <c r="L20" s="16">
        <f t="shared" si="8"/>
        <v>0</v>
      </c>
      <c r="M20" s="16">
        <f t="shared" si="8"/>
        <v>0</v>
      </c>
      <c r="N20" s="16">
        <f t="shared" si="8"/>
        <v>0</v>
      </c>
      <c r="O20" s="16">
        <f t="shared" si="8"/>
        <v>0</v>
      </c>
      <c r="S20" s="34" t="s">
        <v>71</v>
      </c>
      <c r="T20" s="16">
        <f t="shared" ref="T20:Y25" si="9">SUMIF($R$7:$R$12,$F20,T$7:T$12)</f>
        <v>0</v>
      </c>
      <c r="U20" s="16">
        <f t="shared" si="9"/>
        <v>0</v>
      </c>
      <c r="V20" s="16">
        <f t="shared" si="9"/>
        <v>0</v>
      </c>
      <c r="W20" s="16">
        <f t="shared" si="9"/>
        <v>0</v>
      </c>
      <c r="X20" s="16">
        <f t="shared" si="9"/>
        <v>0</v>
      </c>
      <c r="Y20" s="16">
        <f t="shared" si="9"/>
        <v>0</v>
      </c>
    </row>
    <row r="21" spans="2:25" ht="15.75" x14ac:dyDescent="0.25">
      <c r="E21" s="29" t="s">
        <v>19</v>
      </c>
      <c r="F21" s="423" t="str">
        <f>'tabele techniczne'!D6</f>
        <v>Zmiana struktury sieci WN i SN na kablową</v>
      </c>
      <c r="G21" s="424"/>
      <c r="H21" s="425"/>
      <c r="I21" s="15" t="s">
        <v>6</v>
      </c>
      <c r="J21" s="16">
        <f t="shared" si="8"/>
        <v>0</v>
      </c>
      <c r="K21" s="16">
        <f t="shared" si="8"/>
        <v>0</v>
      </c>
      <c r="L21" s="16">
        <f t="shared" si="8"/>
        <v>0</v>
      </c>
      <c r="M21" s="16">
        <f t="shared" si="8"/>
        <v>0</v>
      </c>
      <c r="N21" s="16">
        <f t="shared" si="8"/>
        <v>0</v>
      </c>
      <c r="O21" s="16">
        <f t="shared" si="8"/>
        <v>0</v>
      </c>
      <c r="S21" s="34" t="s">
        <v>71</v>
      </c>
      <c r="T21" s="16">
        <f t="shared" si="9"/>
        <v>0</v>
      </c>
      <c r="U21" s="16">
        <f t="shared" si="9"/>
        <v>0</v>
      </c>
      <c r="V21" s="16">
        <f t="shared" si="9"/>
        <v>0</v>
      </c>
      <c r="W21" s="16">
        <f t="shared" si="9"/>
        <v>0</v>
      </c>
      <c r="X21" s="16">
        <f t="shared" si="9"/>
        <v>0</v>
      </c>
      <c r="Y21" s="16">
        <f t="shared" si="9"/>
        <v>0</v>
      </c>
    </row>
    <row r="22" spans="2:25" ht="15.75" x14ac:dyDescent="0.25">
      <c r="E22" s="31" t="s">
        <v>28</v>
      </c>
      <c r="F22" s="423" t="str">
        <f>'tabele techniczne'!D7</f>
        <v>Cyfryzacja i automatyzacja</v>
      </c>
      <c r="G22" s="424"/>
      <c r="H22" s="425"/>
      <c r="I22" s="15" t="s">
        <v>7</v>
      </c>
      <c r="J22" s="16">
        <f t="shared" si="8"/>
        <v>0</v>
      </c>
      <c r="K22" s="16">
        <f t="shared" si="8"/>
        <v>0</v>
      </c>
      <c r="L22" s="16">
        <f t="shared" si="8"/>
        <v>0</v>
      </c>
      <c r="M22" s="16">
        <f t="shared" si="8"/>
        <v>0</v>
      </c>
      <c r="N22" s="16">
        <f t="shared" si="8"/>
        <v>0</v>
      </c>
      <c r="O22" s="16">
        <f t="shared" si="8"/>
        <v>0</v>
      </c>
      <c r="S22" s="34" t="s">
        <v>72</v>
      </c>
      <c r="T22" s="16">
        <f t="shared" si="9"/>
        <v>0</v>
      </c>
      <c r="U22" s="16">
        <f t="shared" si="9"/>
        <v>0</v>
      </c>
      <c r="V22" s="16">
        <f t="shared" si="9"/>
        <v>0</v>
      </c>
      <c r="W22" s="16">
        <f t="shared" si="9"/>
        <v>0</v>
      </c>
      <c r="X22" s="16">
        <f t="shared" si="9"/>
        <v>0</v>
      </c>
      <c r="Y22" s="16">
        <f t="shared" si="9"/>
        <v>0</v>
      </c>
    </row>
    <row r="23" spans="2:25" ht="15.75" x14ac:dyDescent="0.25">
      <c r="E23" s="29" t="s">
        <v>31</v>
      </c>
      <c r="F23" s="423" t="str">
        <f>'tabele techniczne'!D8</f>
        <v>Liczniki Zdalnego Odczytu</v>
      </c>
      <c r="G23" s="424"/>
      <c r="H23" s="425"/>
      <c r="I23" s="15" t="s">
        <v>8</v>
      </c>
      <c r="J23" s="16">
        <f t="shared" si="8"/>
        <v>0</v>
      </c>
      <c r="K23" s="16">
        <f t="shared" si="8"/>
        <v>0</v>
      </c>
      <c r="L23" s="16">
        <f t="shared" si="8"/>
        <v>0</v>
      </c>
      <c r="M23" s="16">
        <f t="shared" si="8"/>
        <v>0</v>
      </c>
      <c r="N23" s="16">
        <f t="shared" si="8"/>
        <v>0</v>
      </c>
      <c r="O23" s="16">
        <f t="shared" si="8"/>
        <v>0</v>
      </c>
      <c r="S23" s="34" t="s">
        <v>73</v>
      </c>
      <c r="T23" s="16">
        <f t="shared" si="9"/>
        <v>0</v>
      </c>
      <c r="U23" s="16">
        <f t="shared" si="9"/>
        <v>0</v>
      </c>
      <c r="V23" s="16">
        <f t="shared" si="9"/>
        <v>0</v>
      </c>
      <c r="W23" s="16">
        <f t="shared" si="9"/>
        <v>0</v>
      </c>
      <c r="X23" s="16">
        <f t="shared" si="9"/>
        <v>0</v>
      </c>
      <c r="Y23" s="16">
        <f t="shared" si="9"/>
        <v>0</v>
      </c>
    </row>
    <row r="24" spans="2:25" ht="15.75" x14ac:dyDescent="0.25">
      <c r="E24" s="31" t="s">
        <v>55</v>
      </c>
      <c r="F24" s="423" t="str">
        <f>'tabele techniczne'!D9</f>
        <v>Przyłączenia Klientów</v>
      </c>
      <c r="G24" s="424"/>
      <c r="H24" s="425"/>
      <c r="I24" s="15" t="s">
        <v>9</v>
      </c>
      <c r="J24" s="16">
        <f t="shared" si="8"/>
        <v>0</v>
      </c>
      <c r="K24" s="16">
        <f t="shared" si="8"/>
        <v>0</v>
      </c>
      <c r="L24" s="16">
        <f t="shared" si="8"/>
        <v>0</v>
      </c>
      <c r="M24" s="16">
        <f t="shared" si="8"/>
        <v>0</v>
      </c>
      <c r="N24" s="16">
        <f t="shared" si="8"/>
        <v>0</v>
      </c>
      <c r="O24" s="16">
        <f t="shared" si="8"/>
        <v>0</v>
      </c>
      <c r="S24" s="34" t="s">
        <v>74</v>
      </c>
      <c r="T24" s="16">
        <f t="shared" si="9"/>
        <v>0</v>
      </c>
      <c r="U24" s="16">
        <f t="shared" si="9"/>
        <v>0</v>
      </c>
      <c r="V24" s="16">
        <f t="shared" si="9"/>
        <v>0</v>
      </c>
      <c r="W24" s="16">
        <f t="shared" si="9"/>
        <v>0</v>
      </c>
      <c r="X24" s="16">
        <f t="shared" si="9"/>
        <v>0</v>
      </c>
      <c r="Y24" s="16">
        <f t="shared" si="9"/>
        <v>0</v>
      </c>
    </row>
    <row r="25" spans="2:25" ht="15.75" x14ac:dyDescent="0.25">
      <c r="E25" s="29" t="s">
        <v>58</v>
      </c>
      <c r="F25" s="423" t="str">
        <f>'tabele techniczne'!D10</f>
        <v>Pozostałe nakłady inwestycyjne</v>
      </c>
      <c r="G25" s="424"/>
      <c r="H25" s="425"/>
      <c r="I25" s="15" t="s">
        <v>10</v>
      </c>
      <c r="J25" s="16">
        <f t="shared" si="8"/>
        <v>0</v>
      </c>
      <c r="K25" s="16">
        <f t="shared" si="8"/>
        <v>0</v>
      </c>
      <c r="L25" s="16">
        <f t="shared" si="8"/>
        <v>0</v>
      </c>
      <c r="M25" s="16">
        <f t="shared" si="8"/>
        <v>0</v>
      </c>
      <c r="N25" s="16">
        <f t="shared" si="8"/>
        <v>0</v>
      </c>
      <c r="O25" s="16">
        <f t="shared" si="8"/>
        <v>0</v>
      </c>
      <c r="S25" s="34" t="s">
        <v>75</v>
      </c>
      <c r="T25" s="16">
        <f t="shared" si="9"/>
        <v>0</v>
      </c>
      <c r="U25" s="16">
        <f t="shared" si="9"/>
        <v>0</v>
      </c>
      <c r="V25" s="16">
        <f t="shared" si="9"/>
        <v>0</v>
      </c>
      <c r="W25" s="16">
        <f t="shared" si="9"/>
        <v>0</v>
      </c>
      <c r="X25" s="16">
        <f t="shared" si="9"/>
        <v>0</v>
      </c>
      <c r="Y25" s="16">
        <f t="shared" si="9"/>
        <v>0</v>
      </c>
    </row>
    <row r="28" spans="2:25" x14ac:dyDescent="0.25">
      <c r="B28" s="173" t="s">
        <v>0</v>
      </c>
      <c r="C28" s="251" t="s">
        <v>343</v>
      </c>
    </row>
    <row r="29" spans="2:25" x14ac:dyDescent="0.25">
      <c r="B29" s="173" t="s">
        <v>19</v>
      </c>
      <c r="C29" s="251" t="s">
        <v>451</v>
      </c>
    </row>
    <row r="30" spans="2:25" x14ac:dyDescent="0.25">
      <c r="B30" s="173" t="s">
        <v>28</v>
      </c>
      <c r="C30" s="251" t="s">
        <v>482</v>
      </c>
    </row>
    <row r="31" spans="2:25" x14ac:dyDescent="0.25">
      <c r="B31" s="173" t="s">
        <v>31</v>
      </c>
      <c r="C31" s="251" t="s">
        <v>480</v>
      </c>
    </row>
    <row r="32" spans="2:25" x14ac:dyDescent="0.25">
      <c r="B32" s="173"/>
    </row>
    <row r="33" spans="2:3" ht="15.75" thickBot="1" x14ac:dyDescent="0.3">
      <c r="B33" s="336" t="s">
        <v>458</v>
      </c>
    </row>
    <row r="34" spans="2:3" ht="19.5" thickBot="1" x14ac:dyDescent="0.3">
      <c r="B34" s="333" t="s">
        <v>452</v>
      </c>
      <c r="C34" t="s">
        <v>455</v>
      </c>
    </row>
    <row r="35" spans="2:3" ht="19.5" thickBot="1" x14ac:dyDescent="0.3">
      <c r="B35" s="334" t="s">
        <v>453</v>
      </c>
      <c r="C35" t="s">
        <v>456</v>
      </c>
    </row>
    <row r="36" spans="2:3" ht="19.5" thickBot="1" x14ac:dyDescent="0.3">
      <c r="B36" s="335" t="s">
        <v>454</v>
      </c>
      <c r="C36" t="s">
        <v>457</v>
      </c>
    </row>
  </sheetData>
  <autoFilter ref="B6:AG13" xr:uid="{00000000-0009-0000-0000-000009000000}"/>
  <mergeCells count="36">
    <mergeCell ref="AI4:AL4"/>
    <mergeCell ref="AM4:AM5"/>
    <mergeCell ref="S4:S5"/>
    <mergeCell ref="T4:T5"/>
    <mergeCell ref="U4:U5"/>
    <mergeCell ref="V4:V5"/>
    <mergeCell ref="W4:W5"/>
    <mergeCell ref="X4:X5"/>
    <mergeCell ref="Y4:Y5"/>
    <mergeCell ref="AA4:AA5"/>
    <mergeCell ref="AB4:AB5"/>
    <mergeCell ref="AC4:AC5"/>
    <mergeCell ref="F22:H22"/>
    <mergeCell ref="F23:H23"/>
    <mergeCell ref="F24:H24"/>
    <mergeCell ref="F25:H25"/>
    <mergeCell ref="I3:P3"/>
    <mergeCell ref="I4:P4"/>
    <mergeCell ref="F17:H17"/>
    <mergeCell ref="F18:H18"/>
    <mergeCell ref="F19:H19"/>
    <mergeCell ref="F20:H20"/>
    <mergeCell ref="F21:H21"/>
    <mergeCell ref="F3:F5"/>
    <mergeCell ref="J16:O16"/>
    <mergeCell ref="AA3:AG3"/>
    <mergeCell ref="AD4:AG4"/>
    <mergeCell ref="S16:Y16"/>
    <mergeCell ref="B3:B5"/>
    <mergeCell ref="C3:C5"/>
    <mergeCell ref="D3:D5"/>
    <mergeCell ref="E3:E5"/>
    <mergeCell ref="R3:R5"/>
    <mergeCell ref="S3:Y3"/>
    <mergeCell ref="G3:G5"/>
    <mergeCell ref="H3:H5"/>
  </mergeCells>
  <pageMargins left="0.7" right="0.7" top="0.75" bottom="0.75" header="0.3" footer="0.3"/>
  <pageSetup paperSize="9" scale="16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0000000}">
          <x14:formula1>
            <xm:f>'tabele techniczne'!$B$5:$B$9</xm:f>
          </x14:formula1>
          <xm:sqref>E7:E12</xm:sqref>
        </x14:dataValidation>
        <x14:dataValidation type="list" allowBlank="1" showInputMessage="1" showErrorMessage="1" xr:uid="{00000000-0002-0000-0900-000001000000}">
          <x14:formula1>
            <xm:f>'tabele techniczne'!$D$5:$D$10</xm:f>
          </x14:formula1>
          <xm:sqref>R7:R12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B1:AM36"/>
  <sheetViews>
    <sheetView view="pageBreakPreview" zoomScale="70" zoomScaleNormal="40" zoomScaleSheetLayoutView="70" workbookViewId="0"/>
  </sheetViews>
  <sheetFormatPr defaultRowHeight="15" x14ac:dyDescent="0.25"/>
  <cols>
    <col min="2" max="2" width="6.5703125" customWidth="1"/>
    <col min="3" max="3" width="32.42578125" customWidth="1"/>
    <col min="4" max="4" width="17.42578125" customWidth="1"/>
    <col min="5" max="5" width="22.42578125" customWidth="1"/>
    <col min="6" max="6" width="47.42578125" customWidth="1"/>
    <col min="7" max="8" width="10.85546875" customWidth="1"/>
    <col min="9" max="9" width="14.7109375" customWidth="1"/>
    <col min="10" max="15" width="10.42578125" customWidth="1"/>
    <col min="16" max="16" width="13.28515625" customWidth="1"/>
    <col min="17" max="17" width="8.7109375" customWidth="1"/>
    <col min="18" max="18" width="45.140625" customWidth="1"/>
    <col min="19" max="19" width="11.42578125" customWidth="1"/>
    <col min="20" max="26" width="8.7109375" customWidth="1"/>
    <col min="27" max="27" width="14.7109375" customWidth="1"/>
    <col min="28" max="29" width="15.42578125" customWidth="1"/>
    <col min="30" max="33" width="10.42578125" customWidth="1"/>
    <col min="34" max="34" width="7.28515625" customWidth="1"/>
    <col min="36" max="38" width="10.7109375" customWidth="1"/>
    <col min="39" max="39" width="23.5703125" customWidth="1"/>
  </cols>
  <sheetData>
    <row r="1" spans="2:39" ht="15.75" x14ac:dyDescent="0.25">
      <c r="B1" s="145"/>
      <c r="C1" s="146"/>
      <c r="D1" s="147"/>
      <c r="E1" s="146"/>
      <c r="F1" s="150"/>
      <c r="G1" s="150"/>
      <c r="H1" s="150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</row>
    <row r="2" spans="2:39" ht="15.75" x14ac:dyDescent="0.25">
      <c r="B2" s="145" t="s">
        <v>322</v>
      </c>
      <c r="C2" s="158"/>
      <c r="D2" s="151"/>
      <c r="E2" s="152"/>
      <c r="F2" s="153"/>
      <c r="G2" s="153"/>
      <c r="H2" s="153"/>
      <c r="I2" s="154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54"/>
      <c r="AB2" s="154"/>
      <c r="AC2" s="154"/>
      <c r="AD2" s="143"/>
      <c r="AE2" s="143"/>
      <c r="AF2" s="143"/>
      <c r="AG2" s="143"/>
    </row>
    <row r="3" spans="2:39" ht="15.6" customHeight="1" x14ac:dyDescent="0.25">
      <c r="B3" s="437" t="s">
        <v>1</v>
      </c>
      <c r="C3" s="443" t="s">
        <v>188</v>
      </c>
      <c r="D3" s="443" t="s">
        <v>189</v>
      </c>
      <c r="E3" s="443" t="s">
        <v>190</v>
      </c>
      <c r="F3" s="443" t="s">
        <v>191</v>
      </c>
      <c r="G3" s="443" t="s">
        <v>447</v>
      </c>
      <c r="H3" s="443" t="s">
        <v>448</v>
      </c>
      <c r="I3" s="446" t="s">
        <v>192</v>
      </c>
      <c r="J3" s="446"/>
      <c r="K3" s="446"/>
      <c r="L3" s="446"/>
      <c r="M3" s="446"/>
      <c r="N3" s="446"/>
      <c r="O3" s="446"/>
      <c r="P3" s="446"/>
      <c r="Q3" s="155"/>
      <c r="R3" s="449" t="s">
        <v>201</v>
      </c>
      <c r="S3" s="449" t="s">
        <v>202</v>
      </c>
      <c r="T3" s="449"/>
      <c r="U3" s="449"/>
      <c r="V3" s="449"/>
      <c r="W3" s="449"/>
      <c r="X3" s="449"/>
      <c r="Y3" s="449"/>
      <c r="Z3" s="143"/>
      <c r="AA3" s="447" t="s">
        <v>481</v>
      </c>
      <c r="AB3" s="447"/>
      <c r="AC3" s="447"/>
      <c r="AD3" s="447"/>
      <c r="AE3" s="448"/>
      <c r="AF3" s="448"/>
      <c r="AG3" s="448"/>
    </row>
    <row r="4" spans="2:39" ht="38.25" customHeight="1" x14ac:dyDescent="0.25">
      <c r="B4" s="437"/>
      <c r="C4" s="443"/>
      <c r="D4" s="444"/>
      <c r="E4" s="443"/>
      <c r="F4" s="443"/>
      <c r="G4" s="443"/>
      <c r="H4" s="443"/>
      <c r="I4" s="416" t="s">
        <v>3</v>
      </c>
      <c r="J4" s="416"/>
      <c r="K4" s="416"/>
      <c r="L4" s="416"/>
      <c r="M4" s="416"/>
      <c r="N4" s="416"/>
      <c r="O4" s="416"/>
      <c r="P4" s="416"/>
      <c r="Q4" s="76"/>
      <c r="R4" s="449"/>
      <c r="S4" s="450" t="s">
        <v>70</v>
      </c>
      <c r="T4" s="439">
        <f>J5</f>
        <v>2023</v>
      </c>
      <c r="U4" s="439">
        <f t="shared" ref="U4:Y4" si="0">K5</f>
        <v>2024</v>
      </c>
      <c r="V4" s="439">
        <f t="shared" si="0"/>
        <v>2025</v>
      </c>
      <c r="W4" s="439">
        <f t="shared" si="0"/>
        <v>2026</v>
      </c>
      <c r="X4" s="439">
        <f t="shared" si="0"/>
        <v>2027</v>
      </c>
      <c r="Y4" s="439">
        <f t="shared" si="0"/>
        <v>2028</v>
      </c>
      <c r="Z4" s="143"/>
      <c r="AA4" s="441" t="s">
        <v>191</v>
      </c>
      <c r="AB4" s="441" t="s">
        <v>447</v>
      </c>
      <c r="AC4" s="441" t="s">
        <v>448</v>
      </c>
      <c r="AD4" s="445" t="s">
        <v>72</v>
      </c>
      <c r="AE4" s="445"/>
      <c r="AF4" s="445"/>
      <c r="AG4" s="445"/>
      <c r="AI4" s="438" t="s">
        <v>459</v>
      </c>
      <c r="AJ4" s="438"/>
      <c r="AK4" s="438"/>
      <c r="AL4" s="438"/>
      <c r="AM4" s="426" t="s">
        <v>450</v>
      </c>
    </row>
    <row r="5" spans="2:39" ht="60" customHeight="1" x14ac:dyDescent="0.25">
      <c r="B5" s="437"/>
      <c r="C5" s="443"/>
      <c r="D5" s="444"/>
      <c r="E5" s="443"/>
      <c r="F5" s="443"/>
      <c r="G5" s="443"/>
      <c r="H5" s="443"/>
      <c r="I5" s="20" t="s">
        <v>193</v>
      </c>
      <c r="J5" s="179">
        <f>Podsumowanie!F4</f>
        <v>2023</v>
      </c>
      <c r="K5" s="179">
        <f>Podsumowanie!G4</f>
        <v>2024</v>
      </c>
      <c r="L5" s="179">
        <f>Podsumowanie!H4</f>
        <v>2025</v>
      </c>
      <c r="M5" s="179">
        <f>Podsumowanie!I4</f>
        <v>2026</v>
      </c>
      <c r="N5" s="179">
        <f>Podsumowanie!J4</f>
        <v>2027</v>
      </c>
      <c r="O5" s="179">
        <f>Podsumowanie!K4</f>
        <v>2028</v>
      </c>
      <c r="P5" s="45" t="s">
        <v>449</v>
      </c>
      <c r="Q5" s="76"/>
      <c r="R5" s="449"/>
      <c r="S5" s="451"/>
      <c r="T5" s="440"/>
      <c r="U5" s="440"/>
      <c r="V5" s="440"/>
      <c r="W5" s="440"/>
      <c r="X5" s="440"/>
      <c r="Y5" s="440"/>
      <c r="Z5" s="143"/>
      <c r="AA5" s="442"/>
      <c r="AB5" s="442"/>
      <c r="AC5" s="442"/>
      <c r="AD5" s="20" t="s">
        <v>193</v>
      </c>
      <c r="AE5" s="179">
        <f>J5</f>
        <v>2023</v>
      </c>
      <c r="AF5" s="179">
        <f>K5</f>
        <v>2024</v>
      </c>
      <c r="AG5" s="179">
        <f>L5</f>
        <v>2025</v>
      </c>
      <c r="AI5" s="329" t="s">
        <v>193</v>
      </c>
      <c r="AJ5" s="330">
        <f>T4</f>
        <v>2023</v>
      </c>
      <c r="AK5" s="330">
        <f t="shared" ref="AK5:AL5" si="1">U4</f>
        <v>2024</v>
      </c>
      <c r="AL5" s="330">
        <f t="shared" si="1"/>
        <v>2025</v>
      </c>
      <c r="AM5" s="427"/>
    </row>
    <row r="6" spans="2:39" ht="15.75" x14ac:dyDescent="0.25">
      <c r="B6" s="159" t="s">
        <v>4</v>
      </c>
      <c r="C6" s="159" t="s">
        <v>5</v>
      </c>
      <c r="D6" s="159" t="s">
        <v>6</v>
      </c>
      <c r="E6" s="159" t="s">
        <v>7</v>
      </c>
      <c r="F6" s="159" t="s">
        <v>8</v>
      </c>
      <c r="G6" s="159" t="s">
        <v>9</v>
      </c>
      <c r="H6" s="159" t="s">
        <v>10</v>
      </c>
      <c r="I6" s="159" t="s">
        <v>11</v>
      </c>
      <c r="J6" s="159" t="s">
        <v>27</v>
      </c>
      <c r="K6" s="159" t="s">
        <v>30</v>
      </c>
      <c r="L6" s="159" t="s">
        <v>33</v>
      </c>
      <c r="M6" s="159" t="s">
        <v>35</v>
      </c>
      <c r="N6" s="159" t="s">
        <v>37</v>
      </c>
      <c r="O6" s="159" t="s">
        <v>39</v>
      </c>
      <c r="P6" s="159" t="s">
        <v>41</v>
      </c>
      <c r="Q6" s="156"/>
      <c r="R6" s="159" t="s">
        <v>42</v>
      </c>
      <c r="S6" s="159" t="s">
        <v>43</v>
      </c>
      <c r="T6" s="159" t="s">
        <v>44</v>
      </c>
      <c r="U6" s="159" t="s">
        <v>45</v>
      </c>
      <c r="V6" s="159" t="s">
        <v>48</v>
      </c>
      <c r="W6" s="159" t="s">
        <v>50</v>
      </c>
      <c r="X6" s="159" t="s">
        <v>51</v>
      </c>
      <c r="Y6" s="159" t="s">
        <v>52</v>
      </c>
      <c r="Z6" s="143"/>
      <c r="AA6" s="160" t="s">
        <v>54</v>
      </c>
      <c r="AB6" s="160" t="s">
        <v>57</v>
      </c>
      <c r="AC6" s="160" t="s">
        <v>60</v>
      </c>
      <c r="AD6" s="160" t="s">
        <v>61</v>
      </c>
      <c r="AE6" s="160" t="s">
        <v>148</v>
      </c>
      <c r="AF6" s="160" t="s">
        <v>149</v>
      </c>
      <c r="AG6" s="160" t="s">
        <v>150</v>
      </c>
      <c r="AI6" s="159" t="s">
        <v>167</v>
      </c>
      <c r="AJ6" s="159" t="s">
        <v>168</v>
      </c>
      <c r="AK6" s="159" t="s">
        <v>169</v>
      </c>
      <c r="AL6" s="159" t="s">
        <v>170</v>
      </c>
      <c r="AM6" s="159" t="s">
        <v>171</v>
      </c>
    </row>
    <row r="7" spans="2:39" ht="15.75" x14ac:dyDescent="0.25">
      <c r="B7" s="161">
        <v>1</v>
      </c>
      <c r="C7" s="162"/>
      <c r="D7" s="163"/>
      <c r="E7" s="163" t="s">
        <v>197</v>
      </c>
      <c r="F7" s="163"/>
      <c r="G7" s="163"/>
      <c r="H7" s="163"/>
      <c r="I7" s="315"/>
      <c r="J7" s="315"/>
      <c r="K7" s="315"/>
      <c r="L7" s="315"/>
      <c r="M7" s="315"/>
      <c r="N7" s="315"/>
      <c r="O7" s="315"/>
      <c r="P7" s="315">
        <f t="shared" ref="P7:P12" si="2">SUM(J7:O7)</f>
        <v>0</v>
      </c>
      <c r="Q7" s="156"/>
      <c r="R7" s="170"/>
      <c r="S7" s="172" t="str">
        <f>IFERROR(VLOOKUP(R7,Legenda[],4,FALSE), "[-]")</f>
        <v>[-]</v>
      </c>
      <c r="T7" s="164"/>
      <c r="U7" s="164"/>
      <c r="V7" s="164"/>
      <c r="W7" s="164"/>
      <c r="X7" s="164"/>
      <c r="Y7" s="164"/>
      <c r="Z7" s="157"/>
      <c r="AA7" s="331"/>
      <c r="AB7" s="171"/>
      <c r="AC7" s="171"/>
      <c r="AD7" s="331"/>
      <c r="AE7" s="331"/>
      <c r="AF7" s="331"/>
      <c r="AG7" s="331"/>
      <c r="AI7" s="331">
        <f t="shared" ref="AI7:AL12" si="3">I7-AD7</f>
        <v>0</v>
      </c>
      <c r="AJ7" s="331">
        <f t="shared" si="3"/>
        <v>0</v>
      </c>
      <c r="AK7" s="331">
        <f t="shared" si="3"/>
        <v>0</v>
      </c>
      <c r="AL7" s="331">
        <f t="shared" si="3"/>
        <v>0</v>
      </c>
      <c r="AM7" s="332"/>
    </row>
    <row r="8" spans="2:39" ht="15.75" x14ac:dyDescent="0.25">
      <c r="B8" s="161">
        <v>2</v>
      </c>
      <c r="C8" s="162"/>
      <c r="D8" s="163"/>
      <c r="E8" s="163" t="s">
        <v>197</v>
      </c>
      <c r="F8" s="163"/>
      <c r="G8" s="163"/>
      <c r="H8" s="163"/>
      <c r="I8" s="315"/>
      <c r="J8" s="315"/>
      <c r="K8" s="315"/>
      <c r="L8" s="315"/>
      <c r="M8" s="315"/>
      <c r="N8" s="315"/>
      <c r="O8" s="315"/>
      <c r="P8" s="315">
        <f t="shared" si="2"/>
        <v>0</v>
      </c>
      <c r="Q8" s="156"/>
      <c r="R8" s="170"/>
      <c r="S8" s="172" t="str">
        <f>IFERROR(VLOOKUP(R8,Legenda[],4,FALSE), "[-]")</f>
        <v>[-]</v>
      </c>
      <c r="T8" s="164"/>
      <c r="U8" s="164"/>
      <c r="V8" s="164"/>
      <c r="W8" s="164"/>
      <c r="X8" s="164"/>
      <c r="Y8" s="164"/>
      <c r="Z8" s="157"/>
      <c r="AA8" s="331"/>
      <c r="AB8" s="171"/>
      <c r="AC8" s="171"/>
      <c r="AD8" s="331"/>
      <c r="AE8" s="331"/>
      <c r="AF8" s="331"/>
      <c r="AG8" s="331"/>
      <c r="AI8" s="331">
        <f t="shared" si="3"/>
        <v>0</v>
      </c>
      <c r="AJ8" s="331">
        <f t="shared" si="3"/>
        <v>0</v>
      </c>
      <c r="AK8" s="331">
        <f t="shared" si="3"/>
        <v>0</v>
      </c>
      <c r="AL8" s="331">
        <f t="shared" si="3"/>
        <v>0</v>
      </c>
      <c r="AM8" s="332"/>
    </row>
    <row r="9" spans="2:39" ht="15.75" x14ac:dyDescent="0.25">
      <c r="B9" s="161">
        <v>3</v>
      </c>
      <c r="C9" s="162"/>
      <c r="D9" s="163"/>
      <c r="E9" s="163" t="s">
        <v>197</v>
      </c>
      <c r="F9" s="163"/>
      <c r="G9" s="163"/>
      <c r="H9" s="163"/>
      <c r="I9" s="315"/>
      <c r="J9" s="315"/>
      <c r="K9" s="315"/>
      <c r="L9" s="315"/>
      <c r="M9" s="315"/>
      <c r="N9" s="315"/>
      <c r="O9" s="315"/>
      <c r="P9" s="315">
        <f t="shared" si="2"/>
        <v>0</v>
      </c>
      <c r="Q9" s="156"/>
      <c r="R9" s="170"/>
      <c r="S9" s="172" t="str">
        <f>IFERROR(VLOOKUP(R9,Legenda[],4,FALSE), "[-]")</f>
        <v>[-]</v>
      </c>
      <c r="T9" s="164"/>
      <c r="U9" s="164"/>
      <c r="V9" s="164"/>
      <c r="W9" s="164"/>
      <c r="X9" s="164"/>
      <c r="Y9" s="164"/>
      <c r="Z9" s="157"/>
      <c r="AA9" s="331"/>
      <c r="AB9" s="171"/>
      <c r="AC9" s="171"/>
      <c r="AD9" s="331"/>
      <c r="AE9" s="331"/>
      <c r="AF9" s="331"/>
      <c r="AG9" s="331"/>
      <c r="AI9" s="331">
        <f t="shared" si="3"/>
        <v>0</v>
      </c>
      <c r="AJ9" s="331">
        <f t="shared" si="3"/>
        <v>0</v>
      </c>
      <c r="AK9" s="331">
        <f t="shared" si="3"/>
        <v>0</v>
      </c>
      <c r="AL9" s="331">
        <f t="shared" si="3"/>
        <v>0</v>
      </c>
      <c r="AM9" s="332"/>
    </row>
    <row r="10" spans="2:39" ht="15.75" x14ac:dyDescent="0.25">
      <c r="B10" s="161">
        <v>4</v>
      </c>
      <c r="C10" s="162"/>
      <c r="D10" s="163"/>
      <c r="E10" s="163" t="s">
        <v>197</v>
      </c>
      <c r="F10" s="163"/>
      <c r="G10" s="163"/>
      <c r="H10" s="163"/>
      <c r="I10" s="315"/>
      <c r="J10" s="315"/>
      <c r="K10" s="315"/>
      <c r="L10" s="315"/>
      <c r="M10" s="315"/>
      <c r="N10" s="315"/>
      <c r="O10" s="315"/>
      <c r="P10" s="315">
        <f t="shared" si="2"/>
        <v>0</v>
      </c>
      <c r="Q10" s="156"/>
      <c r="R10" s="170"/>
      <c r="S10" s="172" t="str">
        <f>IFERROR(VLOOKUP(R10,Legenda[],4,FALSE), "[-]")</f>
        <v>[-]</v>
      </c>
      <c r="T10" s="164"/>
      <c r="U10" s="164"/>
      <c r="V10" s="164"/>
      <c r="W10" s="164"/>
      <c r="X10" s="164"/>
      <c r="Y10" s="164"/>
      <c r="Z10" s="157"/>
      <c r="AA10" s="331"/>
      <c r="AB10" s="171"/>
      <c r="AC10" s="171"/>
      <c r="AD10" s="331"/>
      <c r="AE10" s="331"/>
      <c r="AF10" s="331"/>
      <c r="AG10" s="331"/>
      <c r="AI10" s="331">
        <f t="shared" si="3"/>
        <v>0</v>
      </c>
      <c r="AJ10" s="331">
        <f t="shared" si="3"/>
        <v>0</v>
      </c>
      <c r="AK10" s="331">
        <f t="shared" si="3"/>
        <v>0</v>
      </c>
      <c r="AL10" s="331">
        <f t="shared" si="3"/>
        <v>0</v>
      </c>
      <c r="AM10" s="332"/>
    </row>
    <row r="11" spans="2:39" ht="15.75" x14ac:dyDescent="0.25">
      <c r="B11" s="161">
        <v>5</v>
      </c>
      <c r="C11" s="162"/>
      <c r="D11" s="163"/>
      <c r="E11" s="163" t="s">
        <v>197</v>
      </c>
      <c r="F11" s="163"/>
      <c r="G11" s="163"/>
      <c r="H11" s="163"/>
      <c r="I11" s="315"/>
      <c r="J11" s="315"/>
      <c r="K11" s="315"/>
      <c r="L11" s="315"/>
      <c r="M11" s="315"/>
      <c r="N11" s="315"/>
      <c r="O11" s="315"/>
      <c r="P11" s="315">
        <f t="shared" si="2"/>
        <v>0</v>
      </c>
      <c r="Q11" s="156"/>
      <c r="R11" s="170"/>
      <c r="S11" s="172" t="str">
        <f>IFERROR(VLOOKUP(R11,Legenda[],4,FALSE), "[-]")</f>
        <v>[-]</v>
      </c>
      <c r="T11" s="164"/>
      <c r="U11" s="164"/>
      <c r="V11" s="164"/>
      <c r="W11" s="164"/>
      <c r="X11" s="164"/>
      <c r="Y11" s="164"/>
      <c r="Z11" s="157"/>
      <c r="AA11" s="331"/>
      <c r="AB11" s="171"/>
      <c r="AC11" s="171"/>
      <c r="AD11" s="331"/>
      <c r="AE11" s="331"/>
      <c r="AF11" s="331"/>
      <c r="AG11" s="331"/>
      <c r="AI11" s="331">
        <f t="shared" si="3"/>
        <v>0</v>
      </c>
      <c r="AJ11" s="331">
        <f t="shared" si="3"/>
        <v>0</v>
      </c>
      <c r="AK11" s="331">
        <f t="shared" si="3"/>
        <v>0</v>
      </c>
      <c r="AL11" s="331">
        <f t="shared" si="3"/>
        <v>0</v>
      </c>
      <c r="AM11" s="332"/>
    </row>
    <row r="12" spans="2:39" ht="15.75" x14ac:dyDescent="0.25">
      <c r="B12" s="161">
        <v>6</v>
      </c>
      <c r="C12" s="162"/>
      <c r="D12" s="163"/>
      <c r="E12" s="163" t="s">
        <v>197</v>
      </c>
      <c r="F12" s="163"/>
      <c r="G12" s="163"/>
      <c r="H12" s="163"/>
      <c r="I12" s="315"/>
      <c r="J12" s="315"/>
      <c r="K12" s="315"/>
      <c r="L12" s="315"/>
      <c r="M12" s="315"/>
      <c r="N12" s="315"/>
      <c r="O12" s="315"/>
      <c r="P12" s="315">
        <f t="shared" si="2"/>
        <v>0</v>
      </c>
      <c r="Q12" s="156"/>
      <c r="R12" s="170"/>
      <c r="S12" s="172" t="str">
        <f>IFERROR(VLOOKUP(R12,Legenda[],4,FALSE), "[-]")</f>
        <v>[-]</v>
      </c>
      <c r="T12" s="164"/>
      <c r="U12" s="164"/>
      <c r="V12" s="164"/>
      <c r="W12" s="164"/>
      <c r="X12" s="164"/>
      <c r="Y12" s="164"/>
      <c r="Z12" s="157"/>
      <c r="AA12" s="331"/>
      <c r="AB12" s="171"/>
      <c r="AC12" s="171"/>
      <c r="AD12" s="331"/>
      <c r="AE12" s="331"/>
      <c r="AF12" s="331"/>
      <c r="AG12" s="331"/>
      <c r="AI12" s="331">
        <f t="shared" si="3"/>
        <v>0</v>
      </c>
      <c r="AJ12" s="331">
        <f t="shared" si="3"/>
        <v>0</v>
      </c>
      <c r="AK12" s="331">
        <f t="shared" si="3"/>
        <v>0</v>
      </c>
      <c r="AL12" s="331">
        <f t="shared" si="3"/>
        <v>0</v>
      </c>
      <c r="AM12" s="332"/>
    </row>
    <row r="13" spans="2:39" ht="15.75" x14ac:dyDescent="0.25">
      <c r="F13" s="165" t="s">
        <v>199</v>
      </c>
      <c r="G13" s="165"/>
      <c r="H13" s="165"/>
      <c r="I13" s="166"/>
      <c r="J13" s="166">
        <f t="shared" ref="J13:P13" si="4">SUM(J7:J12)</f>
        <v>0</v>
      </c>
      <c r="K13" s="166">
        <f t="shared" si="4"/>
        <v>0</v>
      </c>
      <c r="L13" s="166">
        <f t="shared" si="4"/>
        <v>0</v>
      </c>
      <c r="M13" s="166">
        <f t="shared" si="4"/>
        <v>0</v>
      </c>
      <c r="N13" s="166">
        <f t="shared" si="4"/>
        <v>0</v>
      </c>
      <c r="O13" s="166">
        <f t="shared" si="4"/>
        <v>0</v>
      </c>
      <c r="P13" s="166">
        <f t="shared" si="4"/>
        <v>0</v>
      </c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66"/>
      <c r="AB13" s="166"/>
      <c r="AC13" s="166"/>
      <c r="AD13" s="166"/>
      <c r="AE13" s="166"/>
      <c r="AF13" s="166"/>
      <c r="AG13" s="166"/>
    </row>
    <row r="16" spans="2:39" ht="15.75" x14ac:dyDescent="0.25">
      <c r="J16" s="416" t="s">
        <v>234</v>
      </c>
      <c r="K16" s="416"/>
      <c r="L16" s="416"/>
      <c r="M16" s="416"/>
      <c r="N16" s="416"/>
      <c r="O16" s="416"/>
      <c r="S16" s="416" t="s">
        <v>69</v>
      </c>
      <c r="T16" s="416"/>
      <c r="U16" s="416"/>
      <c r="V16" s="416"/>
      <c r="W16" s="416"/>
      <c r="X16" s="416"/>
      <c r="Y16" s="416"/>
    </row>
    <row r="17" spans="2:25" ht="15.75" x14ac:dyDescent="0.25">
      <c r="E17" s="51" t="s">
        <v>1</v>
      </c>
      <c r="F17" s="428" t="s">
        <v>2</v>
      </c>
      <c r="G17" s="429"/>
      <c r="H17" s="430"/>
      <c r="I17" s="52"/>
      <c r="J17" s="20">
        <f t="shared" ref="J17:O17" si="5">J5</f>
        <v>2023</v>
      </c>
      <c r="K17" s="20">
        <f t="shared" si="5"/>
        <v>2024</v>
      </c>
      <c r="L17" s="20">
        <f t="shared" si="5"/>
        <v>2025</v>
      </c>
      <c r="M17" s="20">
        <f t="shared" si="5"/>
        <v>2026</v>
      </c>
      <c r="N17" s="20">
        <f t="shared" si="5"/>
        <v>2027</v>
      </c>
      <c r="O17" s="20">
        <f t="shared" si="5"/>
        <v>2028</v>
      </c>
      <c r="S17" s="20" t="s">
        <v>70</v>
      </c>
      <c r="T17" s="20">
        <f t="shared" ref="T17:Y17" si="6">J17</f>
        <v>2023</v>
      </c>
      <c r="U17" s="20">
        <f t="shared" si="6"/>
        <v>2024</v>
      </c>
      <c r="V17" s="20">
        <f t="shared" si="6"/>
        <v>2025</v>
      </c>
      <c r="W17" s="20">
        <f t="shared" si="6"/>
        <v>2026</v>
      </c>
      <c r="X17" s="20">
        <f t="shared" si="6"/>
        <v>2027</v>
      </c>
      <c r="Y17" s="20">
        <f t="shared" si="6"/>
        <v>2028</v>
      </c>
    </row>
    <row r="18" spans="2:25" x14ac:dyDescent="0.25">
      <c r="E18" s="21" t="s">
        <v>4</v>
      </c>
      <c r="F18" s="431" t="s">
        <v>5</v>
      </c>
      <c r="G18" s="432"/>
      <c r="H18" s="433"/>
      <c r="I18" s="21" t="s">
        <v>6</v>
      </c>
      <c r="J18" s="21" t="s">
        <v>7</v>
      </c>
      <c r="K18" s="21" t="s">
        <v>8</v>
      </c>
      <c r="L18" s="21" t="s">
        <v>9</v>
      </c>
      <c r="M18" s="21" t="s">
        <v>10</v>
      </c>
      <c r="N18" s="21" t="s">
        <v>11</v>
      </c>
      <c r="O18" s="21" t="s">
        <v>27</v>
      </c>
      <c r="S18" s="21" t="s">
        <v>30</v>
      </c>
      <c r="T18" s="21" t="s">
        <v>33</v>
      </c>
      <c r="U18" s="21" t="s">
        <v>35</v>
      </c>
      <c r="V18" s="21" t="s">
        <v>37</v>
      </c>
      <c r="W18" s="21" t="s">
        <v>39</v>
      </c>
      <c r="X18" s="21" t="s">
        <v>41</v>
      </c>
      <c r="Y18" s="21" t="s">
        <v>42</v>
      </c>
    </row>
    <row r="19" spans="2:25" ht="16.5" x14ac:dyDescent="0.25">
      <c r="E19" s="22"/>
      <c r="F19" s="434" t="s">
        <v>62</v>
      </c>
      <c r="G19" s="435"/>
      <c r="H19" s="436"/>
      <c r="I19" s="24" t="s">
        <v>4</v>
      </c>
      <c r="J19" s="25">
        <f t="shared" ref="J19:O19" si="7">SUM(J20:J25)</f>
        <v>0</v>
      </c>
      <c r="K19" s="25">
        <f t="shared" si="7"/>
        <v>0</v>
      </c>
      <c r="L19" s="25">
        <f t="shared" si="7"/>
        <v>0</v>
      </c>
      <c r="M19" s="25">
        <f t="shared" si="7"/>
        <v>0</v>
      </c>
      <c r="N19" s="25">
        <f t="shared" si="7"/>
        <v>0</v>
      </c>
      <c r="O19" s="25">
        <f t="shared" si="7"/>
        <v>0</v>
      </c>
      <c r="S19" s="24"/>
      <c r="T19" s="25"/>
      <c r="U19" s="25"/>
      <c r="V19" s="25"/>
      <c r="W19" s="25"/>
      <c r="X19" s="25"/>
      <c r="Y19" s="25"/>
    </row>
    <row r="20" spans="2:25" ht="15.75" x14ac:dyDescent="0.25">
      <c r="E20" s="31" t="s">
        <v>0</v>
      </c>
      <c r="F20" s="423" t="str">
        <f>'tabele techniczne'!D5</f>
        <v>Rozwój sieci dla OZE, magazynów ee, e-mobility</v>
      </c>
      <c r="G20" s="424"/>
      <c r="H20" s="425"/>
      <c r="I20" s="15" t="s">
        <v>5</v>
      </c>
      <c r="J20" s="16">
        <f t="shared" ref="J20:O25" si="8">SUMIF($R$7:$R$12,$F20,J$7:J$12)</f>
        <v>0</v>
      </c>
      <c r="K20" s="16">
        <f t="shared" si="8"/>
        <v>0</v>
      </c>
      <c r="L20" s="16">
        <f t="shared" si="8"/>
        <v>0</v>
      </c>
      <c r="M20" s="16">
        <f t="shared" si="8"/>
        <v>0</v>
      </c>
      <c r="N20" s="16">
        <f t="shared" si="8"/>
        <v>0</v>
      </c>
      <c r="O20" s="16">
        <f t="shared" si="8"/>
        <v>0</v>
      </c>
      <c r="S20" s="34" t="s">
        <v>71</v>
      </c>
      <c r="T20" s="16">
        <f t="shared" ref="T20:Y25" si="9">SUMIF($R$7:$R$12,$F20,T$7:T$12)</f>
        <v>0</v>
      </c>
      <c r="U20" s="16">
        <f t="shared" si="9"/>
        <v>0</v>
      </c>
      <c r="V20" s="16">
        <f t="shared" si="9"/>
        <v>0</v>
      </c>
      <c r="W20" s="16">
        <f t="shared" si="9"/>
        <v>0</v>
      </c>
      <c r="X20" s="16">
        <f t="shared" si="9"/>
        <v>0</v>
      </c>
      <c r="Y20" s="16">
        <f t="shared" si="9"/>
        <v>0</v>
      </c>
    </row>
    <row r="21" spans="2:25" ht="15.75" x14ac:dyDescent="0.25">
      <c r="E21" s="29" t="s">
        <v>19</v>
      </c>
      <c r="F21" s="423" t="str">
        <f>'tabele techniczne'!D6</f>
        <v>Zmiana struktury sieci WN i SN na kablową</v>
      </c>
      <c r="G21" s="424"/>
      <c r="H21" s="425"/>
      <c r="I21" s="15" t="s">
        <v>6</v>
      </c>
      <c r="J21" s="16">
        <f t="shared" si="8"/>
        <v>0</v>
      </c>
      <c r="K21" s="16">
        <f t="shared" si="8"/>
        <v>0</v>
      </c>
      <c r="L21" s="16">
        <f t="shared" si="8"/>
        <v>0</v>
      </c>
      <c r="M21" s="16">
        <f t="shared" si="8"/>
        <v>0</v>
      </c>
      <c r="N21" s="16">
        <f t="shared" si="8"/>
        <v>0</v>
      </c>
      <c r="O21" s="16">
        <f t="shared" si="8"/>
        <v>0</v>
      </c>
      <c r="S21" s="34" t="s">
        <v>71</v>
      </c>
      <c r="T21" s="16">
        <f t="shared" si="9"/>
        <v>0</v>
      </c>
      <c r="U21" s="16">
        <f t="shared" si="9"/>
        <v>0</v>
      </c>
      <c r="V21" s="16">
        <f t="shared" si="9"/>
        <v>0</v>
      </c>
      <c r="W21" s="16">
        <f t="shared" si="9"/>
        <v>0</v>
      </c>
      <c r="X21" s="16">
        <f t="shared" si="9"/>
        <v>0</v>
      </c>
      <c r="Y21" s="16">
        <f t="shared" si="9"/>
        <v>0</v>
      </c>
    </row>
    <row r="22" spans="2:25" ht="15.75" x14ac:dyDescent="0.25">
      <c r="E22" s="31" t="s">
        <v>28</v>
      </c>
      <c r="F22" s="423" t="str">
        <f>'tabele techniczne'!D7</f>
        <v>Cyfryzacja i automatyzacja</v>
      </c>
      <c r="G22" s="424"/>
      <c r="H22" s="425"/>
      <c r="I22" s="15" t="s">
        <v>7</v>
      </c>
      <c r="J22" s="16">
        <f t="shared" si="8"/>
        <v>0</v>
      </c>
      <c r="K22" s="16">
        <f t="shared" si="8"/>
        <v>0</v>
      </c>
      <c r="L22" s="16">
        <f t="shared" si="8"/>
        <v>0</v>
      </c>
      <c r="M22" s="16">
        <f t="shared" si="8"/>
        <v>0</v>
      </c>
      <c r="N22" s="16">
        <f t="shared" si="8"/>
        <v>0</v>
      </c>
      <c r="O22" s="16">
        <f t="shared" si="8"/>
        <v>0</v>
      </c>
      <c r="S22" s="34" t="s">
        <v>72</v>
      </c>
      <c r="T22" s="16">
        <f t="shared" si="9"/>
        <v>0</v>
      </c>
      <c r="U22" s="16">
        <f t="shared" si="9"/>
        <v>0</v>
      </c>
      <c r="V22" s="16">
        <f t="shared" si="9"/>
        <v>0</v>
      </c>
      <c r="W22" s="16">
        <f t="shared" si="9"/>
        <v>0</v>
      </c>
      <c r="X22" s="16">
        <f t="shared" si="9"/>
        <v>0</v>
      </c>
      <c r="Y22" s="16">
        <f t="shared" si="9"/>
        <v>0</v>
      </c>
    </row>
    <row r="23" spans="2:25" ht="15.75" x14ac:dyDescent="0.25">
      <c r="E23" s="29" t="s">
        <v>31</v>
      </c>
      <c r="F23" s="423" t="str">
        <f>'tabele techniczne'!D8</f>
        <v>Liczniki Zdalnego Odczytu</v>
      </c>
      <c r="G23" s="424"/>
      <c r="H23" s="425"/>
      <c r="I23" s="15" t="s">
        <v>8</v>
      </c>
      <c r="J23" s="16">
        <f t="shared" si="8"/>
        <v>0</v>
      </c>
      <c r="K23" s="16">
        <f t="shared" si="8"/>
        <v>0</v>
      </c>
      <c r="L23" s="16">
        <f t="shared" si="8"/>
        <v>0</v>
      </c>
      <c r="M23" s="16">
        <f t="shared" si="8"/>
        <v>0</v>
      </c>
      <c r="N23" s="16">
        <f t="shared" si="8"/>
        <v>0</v>
      </c>
      <c r="O23" s="16">
        <f t="shared" si="8"/>
        <v>0</v>
      </c>
      <c r="S23" s="34" t="s">
        <v>73</v>
      </c>
      <c r="T23" s="16">
        <f t="shared" si="9"/>
        <v>0</v>
      </c>
      <c r="U23" s="16">
        <f t="shared" si="9"/>
        <v>0</v>
      </c>
      <c r="V23" s="16">
        <f t="shared" si="9"/>
        <v>0</v>
      </c>
      <c r="W23" s="16">
        <f t="shared" si="9"/>
        <v>0</v>
      </c>
      <c r="X23" s="16">
        <f t="shared" si="9"/>
        <v>0</v>
      </c>
      <c r="Y23" s="16">
        <f t="shared" si="9"/>
        <v>0</v>
      </c>
    </row>
    <row r="24" spans="2:25" ht="15.75" x14ac:dyDescent="0.25">
      <c r="E24" s="31" t="s">
        <v>55</v>
      </c>
      <c r="F24" s="423" t="str">
        <f>'tabele techniczne'!D9</f>
        <v>Przyłączenia Klientów</v>
      </c>
      <c r="G24" s="424"/>
      <c r="H24" s="425"/>
      <c r="I24" s="15" t="s">
        <v>9</v>
      </c>
      <c r="J24" s="16">
        <f t="shared" si="8"/>
        <v>0</v>
      </c>
      <c r="K24" s="16">
        <f t="shared" si="8"/>
        <v>0</v>
      </c>
      <c r="L24" s="16">
        <f t="shared" si="8"/>
        <v>0</v>
      </c>
      <c r="M24" s="16">
        <f t="shared" si="8"/>
        <v>0</v>
      </c>
      <c r="N24" s="16">
        <f t="shared" si="8"/>
        <v>0</v>
      </c>
      <c r="O24" s="16">
        <f t="shared" si="8"/>
        <v>0</v>
      </c>
      <c r="S24" s="34" t="s">
        <v>74</v>
      </c>
      <c r="T24" s="16">
        <f t="shared" si="9"/>
        <v>0</v>
      </c>
      <c r="U24" s="16">
        <f t="shared" si="9"/>
        <v>0</v>
      </c>
      <c r="V24" s="16">
        <f t="shared" si="9"/>
        <v>0</v>
      </c>
      <c r="W24" s="16">
        <f t="shared" si="9"/>
        <v>0</v>
      </c>
      <c r="X24" s="16">
        <f t="shared" si="9"/>
        <v>0</v>
      </c>
      <c r="Y24" s="16">
        <f t="shared" si="9"/>
        <v>0</v>
      </c>
    </row>
    <row r="25" spans="2:25" ht="15.75" x14ac:dyDescent="0.25">
      <c r="E25" s="29" t="s">
        <v>58</v>
      </c>
      <c r="F25" s="423" t="str">
        <f>'tabele techniczne'!D10</f>
        <v>Pozostałe nakłady inwestycyjne</v>
      </c>
      <c r="G25" s="424"/>
      <c r="H25" s="425"/>
      <c r="I25" s="15" t="s">
        <v>10</v>
      </c>
      <c r="J25" s="16">
        <f t="shared" si="8"/>
        <v>0</v>
      </c>
      <c r="K25" s="16">
        <f t="shared" si="8"/>
        <v>0</v>
      </c>
      <c r="L25" s="16">
        <f t="shared" si="8"/>
        <v>0</v>
      </c>
      <c r="M25" s="16">
        <f t="shared" si="8"/>
        <v>0</v>
      </c>
      <c r="N25" s="16">
        <f t="shared" si="8"/>
        <v>0</v>
      </c>
      <c r="O25" s="16">
        <f t="shared" si="8"/>
        <v>0</v>
      </c>
      <c r="S25" s="34" t="s">
        <v>75</v>
      </c>
      <c r="T25" s="16">
        <f t="shared" si="9"/>
        <v>0</v>
      </c>
      <c r="U25" s="16">
        <f t="shared" si="9"/>
        <v>0</v>
      </c>
      <c r="V25" s="16">
        <f t="shared" si="9"/>
        <v>0</v>
      </c>
      <c r="W25" s="16">
        <f t="shared" si="9"/>
        <v>0</v>
      </c>
      <c r="X25" s="16">
        <f t="shared" si="9"/>
        <v>0</v>
      </c>
      <c r="Y25" s="16">
        <f t="shared" si="9"/>
        <v>0</v>
      </c>
    </row>
    <row r="28" spans="2:25" x14ac:dyDescent="0.25">
      <c r="B28" s="173" t="s">
        <v>0</v>
      </c>
      <c r="C28" s="251" t="s">
        <v>343</v>
      </c>
    </row>
    <row r="29" spans="2:25" x14ac:dyDescent="0.25">
      <c r="B29" s="173" t="s">
        <v>19</v>
      </c>
      <c r="C29" s="251" t="s">
        <v>451</v>
      </c>
    </row>
    <row r="30" spans="2:25" x14ac:dyDescent="0.25">
      <c r="B30" s="173" t="s">
        <v>28</v>
      </c>
      <c r="C30" s="251" t="s">
        <v>482</v>
      </c>
    </row>
    <row r="31" spans="2:25" x14ac:dyDescent="0.25">
      <c r="B31" s="173" t="s">
        <v>31</v>
      </c>
      <c r="C31" s="251" t="s">
        <v>480</v>
      </c>
    </row>
    <row r="32" spans="2:25" x14ac:dyDescent="0.25">
      <c r="B32" s="173"/>
    </row>
    <row r="33" spans="2:3" ht="15.75" thickBot="1" x14ac:dyDescent="0.3">
      <c r="B33" s="336" t="s">
        <v>458</v>
      </c>
    </row>
    <row r="34" spans="2:3" ht="19.5" thickBot="1" x14ac:dyDescent="0.3">
      <c r="B34" s="333" t="s">
        <v>452</v>
      </c>
      <c r="C34" t="s">
        <v>455</v>
      </c>
    </row>
    <row r="35" spans="2:3" ht="19.5" thickBot="1" x14ac:dyDescent="0.3">
      <c r="B35" s="334" t="s">
        <v>453</v>
      </c>
      <c r="C35" t="s">
        <v>456</v>
      </c>
    </row>
    <row r="36" spans="2:3" ht="19.5" thickBot="1" x14ac:dyDescent="0.3">
      <c r="B36" s="335" t="s">
        <v>454</v>
      </c>
      <c r="C36" t="s">
        <v>457</v>
      </c>
    </row>
  </sheetData>
  <autoFilter ref="B6:AG13" xr:uid="{00000000-0009-0000-0000-00000A000000}"/>
  <mergeCells count="36">
    <mergeCell ref="AC4:AC5"/>
    <mergeCell ref="AI4:AL4"/>
    <mergeCell ref="AM4:AM5"/>
    <mergeCell ref="S4:S5"/>
    <mergeCell ref="T4:T5"/>
    <mergeCell ref="U4:U5"/>
    <mergeCell ref="V4:V5"/>
    <mergeCell ref="W4:W5"/>
    <mergeCell ref="X4:X5"/>
    <mergeCell ref="Y4:Y5"/>
    <mergeCell ref="AB4:AB5"/>
    <mergeCell ref="F22:H22"/>
    <mergeCell ref="F23:H23"/>
    <mergeCell ref="F24:H24"/>
    <mergeCell ref="F25:H25"/>
    <mergeCell ref="AA4:AA5"/>
    <mergeCell ref="F17:H17"/>
    <mergeCell ref="F18:H18"/>
    <mergeCell ref="F19:H19"/>
    <mergeCell ref="F20:H20"/>
    <mergeCell ref="F21:H21"/>
    <mergeCell ref="F3:F5"/>
    <mergeCell ref="J16:O16"/>
    <mergeCell ref="S16:Y16"/>
    <mergeCell ref="S3:Y3"/>
    <mergeCell ref="AA3:AG3"/>
    <mergeCell ref="AD4:AG4"/>
    <mergeCell ref="B3:B5"/>
    <mergeCell ref="C3:C5"/>
    <mergeCell ref="D3:D5"/>
    <mergeCell ref="E3:E5"/>
    <mergeCell ref="R3:R5"/>
    <mergeCell ref="G3:G5"/>
    <mergeCell ref="H3:H5"/>
    <mergeCell ref="I3:P3"/>
    <mergeCell ref="I4:P4"/>
  </mergeCells>
  <pageMargins left="0.7" right="0.7" top="0.75" bottom="0.75" header="0.3" footer="0.3"/>
  <pageSetup paperSize="9" scale="1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0000000}">
          <x14:formula1>
            <xm:f>'tabele techniczne'!$B$5:$B$9</xm:f>
          </x14:formula1>
          <xm:sqref>E7:E12</xm:sqref>
        </x14:dataValidation>
        <x14:dataValidation type="list" allowBlank="1" showInputMessage="1" showErrorMessage="1" xr:uid="{00000000-0002-0000-0A00-000001000000}">
          <x14:formula1>
            <xm:f>'tabele techniczne'!$D$5:$D$10</xm:f>
          </x14:formula1>
          <xm:sqref>R7:R12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B1:AM36"/>
  <sheetViews>
    <sheetView view="pageBreakPreview" zoomScale="70" zoomScaleNormal="40" zoomScaleSheetLayoutView="70" workbookViewId="0"/>
  </sheetViews>
  <sheetFormatPr defaultRowHeight="15" x14ac:dyDescent="0.25"/>
  <cols>
    <col min="2" max="2" width="6.5703125" customWidth="1"/>
    <col min="3" max="3" width="32.42578125" customWidth="1"/>
    <col min="4" max="4" width="17.42578125" customWidth="1"/>
    <col min="5" max="5" width="22.42578125" customWidth="1"/>
    <col min="6" max="6" width="47.42578125" customWidth="1"/>
    <col min="7" max="8" width="10.85546875" customWidth="1"/>
    <col min="9" max="9" width="14.7109375" customWidth="1"/>
    <col min="10" max="15" width="10.42578125" customWidth="1"/>
    <col min="16" max="16" width="13.28515625" customWidth="1"/>
    <col min="17" max="17" width="8.7109375" customWidth="1"/>
    <col min="18" max="18" width="45.140625" customWidth="1"/>
    <col min="19" max="19" width="11.42578125" customWidth="1"/>
    <col min="20" max="26" width="8.7109375" customWidth="1"/>
    <col min="27" max="27" width="14.7109375" customWidth="1"/>
    <col min="28" max="29" width="15.42578125" customWidth="1"/>
    <col min="30" max="33" width="10.42578125" customWidth="1"/>
    <col min="34" max="34" width="8.7109375" customWidth="1"/>
    <col min="35" max="35" width="11.7109375" customWidth="1"/>
    <col min="36" max="38" width="10.7109375" customWidth="1"/>
    <col min="39" max="39" width="23.5703125" customWidth="1"/>
  </cols>
  <sheetData>
    <row r="1" spans="2:39" ht="15.75" x14ac:dyDescent="0.25">
      <c r="B1" s="145"/>
      <c r="C1" s="146"/>
      <c r="D1" s="147"/>
      <c r="E1" s="146"/>
      <c r="F1" s="150"/>
      <c r="G1" s="150"/>
      <c r="H1" s="150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</row>
    <row r="2" spans="2:39" ht="15.75" x14ac:dyDescent="0.25">
      <c r="B2" s="145" t="s">
        <v>400</v>
      </c>
      <c r="C2" s="158"/>
      <c r="D2" s="151"/>
      <c r="E2" s="152"/>
      <c r="F2" s="153"/>
      <c r="G2" s="153"/>
      <c r="H2" s="153"/>
      <c r="I2" s="154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54"/>
      <c r="AB2" s="154"/>
      <c r="AC2" s="154"/>
      <c r="AD2" s="143"/>
      <c r="AE2" s="143"/>
      <c r="AF2" s="143"/>
      <c r="AG2" s="143"/>
    </row>
    <row r="3" spans="2:39" ht="15.6" customHeight="1" x14ac:dyDescent="0.25">
      <c r="B3" s="437" t="s">
        <v>1</v>
      </c>
      <c r="C3" s="443" t="s">
        <v>188</v>
      </c>
      <c r="D3" s="443" t="s">
        <v>189</v>
      </c>
      <c r="E3" s="443" t="s">
        <v>190</v>
      </c>
      <c r="F3" s="443" t="s">
        <v>191</v>
      </c>
      <c r="G3" s="443" t="s">
        <v>447</v>
      </c>
      <c r="H3" s="443" t="s">
        <v>448</v>
      </c>
      <c r="I3" s="446" t="s">
        <v>192</v>
      </c>
      <c r="J3" s="446"/>
      <c r="K3" s="446"/>
      <c r="L3" s="446"/>
      <c r="M3" s="446"/>
      <c r="N3" s="446"/>
      <c r="O3" s="446"/>
      <c r="P3" s="446"/>
      <c r="Q3" s="155"/>
      <c r="R3" s="449" t="s">
        <v>201</v>
      </c>
      <c r="S3" s="449" t="s">
        <v>202</v>
      </c>
      <c r="T3" s="449"/>
      <c r="U3" s="449"/>
      <c r="V3" s="449"/>
      <c r="W3" s="449"/>
      <c r="X3" s="449"/>
      <c r="Y3" s="449"/>
      <c r="Z3" s="143"/>
      <c r="AA3" s="447" t="s">
        <v>481</v>
      </c>
      <c r="AB3" s="447"/>
      <c r="AC3" s="447"/>
      <c r="AD3" s="447"/>
      <c r="AE3" s="448"/>
      <c r="AF3" s="448"/>
      <c r="AG3" s="448"/>
    </row>
    <row r="4" spans="2:39" ht="30" customHeight="1" x14ac:dyDescent="0.25">
      <c r="B4" s="437"/>
      <c r="C4" s="443"/>
      <c r="D4" s="444"/>
      <c r="E4" s="443"/>
      <c r="F4" s="443"/>
      <c r="G4" s="443"/>
      <c r="H4" s="443"/>
      <c r="I4" s="416" t="s">
        <v>3</v>
      </c>
      <c r="J4" s="416"/>
      <c r="K4" s="416"/>
      <c r="L4" s="416"/>
      <c r="M4" s="416"/>
      <c r="N4" s="416"/>
      <c r="O4" s="416"/>
      <c r="P4" s="416"/>
      <c r="Q4" s="76"/>
      <c r="R4" s="449"/>
      <c r="S4" s="450" t="s">
        <v>70</v>
      </c>
      <c r="T4" s="439">
        <f>J5</f>
        <v>2023</v>
      </c>
      <c r="U4" s="439">
        <f t="shared" ref="U4:Y4" si="0">K5</f>
        <v>2024</v>
      </c>
      <c r="V4" s="439">
        <f t="shared" si="0"/>
        <v>2025</v>
      </c>
      <c r="W4" s="439">
        <f t="shared" si="0"/>
        <v>2026</v>
      </c>
      <c r="X4" s="439">
        <f t="shared" si="0"/>
        <v>2027</v>
      </c>
      <c r="Y4" s="439">
        <f t="shared" si="0"/>
        <v>2028</v>
      </c>
      <c r="Z4" s="143"/>
      <c r="AA4" s="441" t="s">
        <v>191</v>
      </c>
      <c r="AB4" s="441" t="s">
        <v>447</v>
      </c>
      <c r="AC4" s="441" t="s">
        <v>448</v>
      </c>
      <c r="AD4" s="445" t="s">
        <v>72</v>
      </c>
      <c r="AE4" s="445"/>
      <c r="AF4" s="445"/>
      <c r="AG4" s="445"/>
      <c r="AI4" s="438" t="s">
        <v>459</v>
      </c>
      <c r="AJ4" s="438"/>
      <c r="AK4" s="438"/>
      <c r="AL4" s="438"/>
      <c r="AM4" s="426" t="s">
        <v>450</v>
      </c>
    </row>
    <row r="5" spans="2:39" ht="60" customHeight="1" x14ac:dyDescent="0.25">
      <c r="B5" s="437"/>
      <c r="C5" s="443"/>
      <c r="D5" s="444"/>
      <c r="E5" s="443"/>
      <c r="F5" s="443"/>
      <c r="G5" s="443"/>
      <c r="H5" s="443"/>
      <c r="I5" s="20" t="s">
        <v>193</v>
      </c>
      <c r="J5" s="179">
        <f>Podsumowanie!F4</f>
        <v>2023</v>
      </c>
      <c r="K5" s="179">
        <f>Podsumowanie!G4</f>
        <v>2024</v>
      </c>
      <c r="L5" s="179">
        <f>Podsumowanie!H4</f>
        <v>2025</v>
      </c>
      <c r="M5" s="179">
        <f>Podsumowanie!I4</f>
        <v>2026</v>
      </c>
      <c r="N5" s="179">
        <f>Podsumowanie!J4</f>
        <v>2027</v>
      </c>
      <c r="O5" s="179">
        <f>Podsumowanie!K4</f>
        <v>2028</v>
      </c>
      <c r="P5" s="45" t="s">
        <v>449</v>
      </c>
      <c r="Q5" s="76"/>
      <c r="R5" s="449"/>
      <c r="S5" s="451"/>
      <c r="T5" s="440"/>
      <c r="U5" s="440"/>
      <c r="V5" s="440"/>
      <c r="W5" s="440"/>
      <c r="X5" s="440"/>
      <c r="Y5" s="440"/>
      <c r="Z5" s="143"/>
      <c r="AA5" s="442"/>
      <c r="AB5" s="442"/>
      <c r="AC5" s="442"/>
      <c r="AD5" s="20" t="s">
        <v>193</v>
      </c>
      <c r="AE5" s="179">
        <f>J5</f>
        <v>2023</v>
      </c>
      <c r="AF5" s="179">
        <f>K5</f>
        <v>2024</v>
      </c>
      <c r="AG5" s="179">
        <f>L5</f>
        <v>2025</v>
      </c>
      <c r="AI5" s="329" t="s">
        <v>193</v>
      </c>
      <c r="AJ5" s="330">
        <f>T4</f>
        <v>2023</v>
      </c>
      <c r="AK5" s="330">
        <f t="shared" ref="AK5:AL5" si="1">U4</f>
        <v>2024</v>
      </c>
      <c r="AL5" s="330">
        <f t="shared" si="1"/>
        <v>2025</v>
      </c>
      <c r="AM5" s="427"/>
    </row>
    <row r="6" spans="2:39" ht="15.75" x14ac:dyDescent="0.25">
      <c r="B6" s="159" t="s">
        <v>4</v>
      </c>
      <c r="C6" s="159" t="s">
        <v>5</v>
      </c>
      <c r="D6" s="159" t="s">
        <v>6</v>
      </c>
      <c r="E6" s="159" t="s">
        <v>7</v>
      </c>
      <c r="F6" s="159" t="s">
        <v>8</v>
      </c>
      <c r="G6" s="159" t="s">
        <v>9</v>
      </c>
      <c r="H6" s="159" t="s">
        <v>10</v>
      </c>
      <c r="I6" s="159" t="s">
        <v>9</v>
      </c>
      <c r="J6" s="159" t="s">
        <v>10</v>
      </c>
      <c r="K6" s="159" t="s">
        <v>11</v>
      </c>
      <c r="L6" s="159" t="s">
        <v>27</v>
      </c>
      <c r="M6" s="159" t="s">
        <v>30</v>
      </c>
      <c r="N6" s="159" t="s">
        <v>33</v>
      </c>
      <c r="O6" s="159" t="s">
        <v>35</v>
      </c>
      <c r="P6" s="159" t="s">
        <v>41</v>
      </c>
      <c r="Q6" s="156"/>
      <c r="R6" s="159" t="s">
        <v>42</v>
      </c>
      <c r="S6" s="159" t="s">
        <v>43</v>
      </c>
      <c r="T6" s="159" t="s">
        <v>44</v>
      </c>
      <c r="U6" s="159" t="s">
        <v>45</v>
      </c>
      <c r="V6" s="159" t="s">
        <v>48</v>
      </c>
      <c r="W6" s="159" t="s">
        <v>50</v>
      </c>
      <c r="X6" s="159" t="s">
        <v>51</v>
      </c>
      <c r="Y6" s="159" t="s">
        <v>52</v>
      </c>
      <c r="Z6" s="143"/>
      <c r="AA6" s="160" t="s">
        <v>54</v>
      </c>
      <c r="AB6" s="160" t="s">
        <v>57</v>
      </c>
      <c r="AC6" s="160" t="s">
        <v>60</v>
      </c>
      <c r="AD6" s="160" t="s">
        <v>61</v>
      </c>
      <c r="AE6" s="160" t="s">
        <v>148</v>
      </c>
      <c r="AF6" s="160" t="s">
        <v>149</v>
      </c>
      <c r="AG6" s="160" t="s">
        <v>150</v>
      </c>
      <c r="AI6" s="159" t="s">
        <v>167</v>
      </c>
      <c r="AJ6" s="159" t="s">
        <v>168</v>
      </c>
      <c r="AK6" s="159" t="s">
        <v>169</v>
      </c>
      <c r="AL6" s="159" t="s">
        <v>170</v>
      </c>
      <c r="AM6" s="159" t="s">
        <v>171</v>
      </c>
    </row>
    <row r="7" spans="2:39" ht="15.75" x14ac:dyDescent="0.25">
      <c r="B7" s="161">
        <v>1</v>
      </c>
      <c r="C7" s="162"/>
      <c r="D7" s="163"/>
      <c r="E7" s="163" t="s">
        <v>197</v>
      </c>
      <c r="F7" s="163"/>
      <c r="G7" s="163"/>
      <c r="H7" s="163"/>
      <c r="I7" s="315"/>
      <c r="J7" s="315"/>
      <c r="K7" s="315"/>
      <c r="L7" s="315"/>
      <c r="M7" s="315"/>
      <c r="N7" s="315"/>
      <c r="O7" s="315"/>
      <c r="P7" s="315">
        <f t="shared" ref="P7:P12" si="2">SUM(J7:O7)</f>
        <v>0</v>
      </c>
      <c r="Q7" s="156"/>
      <c r="R7" s="170"/>
      <c r="S7" s="172" t="str">
        <f>IFERROR(VLOOKUP(R7,Legenda[],4,FALSE), "[-]")</f>
        <v>[-]</v>
      </c>
      <c r="T7" s="164"/>
      <c r="U7" s="164"/>
      <c r="V7" s="164"/>
      <c r="W7" s="164"/>
      <c r="X7" s="164"/>
      <c r="Y7" s="164"/>
      <c r="Z7" s="157"/>
      <c r="AA7" s="331"/>
      <c r="AB7" s="171"/>
      <c r="AC7" s="171"/>
      <c r="AD7" s="331"/>
      <c r="AE7" s="331"/>
      <c r="AF7" s="331"/>
      <c r="AG7" s="331"/>
      <c r="AI7" s="331">
        <f>I7-AD7</f>
        <v>0</v>
      </c>
      <c r="AJ7" s="331">
        <f t="shared" ref="AI7:AL12" si="3">J7-AE7</f>
        <v>0</v>
      </c>
      <c r="AK7" s="331">
        <f t="shared" si="3"/>
        <v>0</v>
      </c>
      <c r="AL7" s="331">
        <f t="shared" si="3"/>
        <v>0</v>
      </c>
      <c r="AM7" s="332"/>
    </row>
    <row r="8" spans="2:39" ht="15.75" x14ac:dyDescent="0.25">
      <c r="B8" s="161">
        <v>2</v>
      </c>
      <c r="C8" s="162"/>
      <c r="D8" s="163"/>
      <c r="E8" s="163" t="s">
        <v>197</v>
      </c>
      <c r="F8" s="163"/>
      <c r="G8" s="163"/>
      <c r="H8" s="163"/>
      <c r="I8" s="315"/>
      <c r="J8" s="315"/>
      <c r="K8" s="315"/>
      <c r="L8" s="315"/>
      <c r="M8" s="315"/>
      <c r="N8" s="315"/>
      <c r="O8" s="315"/>
      <c r="P8" s="315">
        <f t="shared" si="2"/>
        <v>0</v>
      </c>
      <c r="Q8" s="156"/>
      <c r="R8" s="170"/>
      <c r="S8" s="172" t="str">
        <f>IFERROR(VLOOKUP(R8,Legenda[],4,FALSE), "[-]")</f>
        <v>[-]</v>
      </c>
      <c r="T8" s="164"/>
      <c r="U8" s="164"/>
      <c r="V8" s="164"/>
      <c r="W8" s="164"/>
      <c r="X8" s="164"/>
      <c r="Y8" s="164"/>
      <c r="Z8" s="157"/>
      <c r="AA8" s="331"/>
      <c r="AB8" s="171"/>
      <c r="AC8" s="171"/>
      <c r="AD8" s="331"/>
      <c r="AE8" s="331"/>
      <c r="AF8" s="331"/>
      <c r="AG8" s="331"/>
      <c r="AI8" s="331">
        <f t="shared" si="3"/>
        <v>0</v>
      </c>
      <c r="AJ8" s="331">
        <f t="shared" si="3"/>
        <v>0</v>
      </c>
      <c r="AK8" s="331">
        <f t="shared" si="3"/>
        <v>0</v>
      </c>
      <c r="AL8" s="331">
        <f t="shared" si="3"/>
        <v>0</v>
      </c>
      <c r="AM8" s="332"/>
    </row>
    <row r="9" spans="2:39" ht="15.75" x14ac:dyDescent="0.25">
      <c r="B9" s="161">
        <v>3</v>
      </c>
      <c r="C9" s="162"/>
      <c r="D9" s="163"/>
      <c r="E9" s="163" t="s">
        <v>197</v>
      </c>
      <c r="F9" s="163"/>
      <c r="G9" s="163"/>
      <c r="H9" s="163"/>
      <c r="I9" s="315"/>
      <c r="J9" s="315"/>
      <c r="K9" s="315"/>
      <c r="L9" s="315"/>
      <c r="M9" s="315"/>
      <c r="N9" s="315"/>
      <c r="O9" s="315"/>
      <c r="P9" s="315">
        <f t="shared" si="2"/>
        <v>0</v>
      </c>
      <c r="Q9" s="156"/>
      <c r="R9" s="170"/>
      <c r="S9" s="172" t="str">
        <f>IFERROR(VLOOKUP(R9,Legenda[],4,FALSE), "[-]")</f>
        <v>[-]</v>
      </c>
      <c r="T9" s="164"/>
      <c r="U9" s="164"/>
      <c r="V9" s="164"/>
      <c r="W9" s="164"/>
      <c r="X9" s="164"/>
      <c r="Y9" s="164"/>
      <c r="Z9" s="157"/>
      <c r="AA9" s="331"/>
      <c r="AB9" s="171"/>
      <c r="AC9" s="171"/>
      <c r="AD9" s="331"/>
      <c r="AE9" s="331"/>
      <c r="AF9" s="331"/>
      <c r="AG9" s="331"/>
      <c r="AI9" s="331">
        <f t="shared" si="3"/>
        <v>0</v>
      </c>
      <c r="AJ9" s="331">
        <f t="shared" si="3"/>
        <v>0</v>
      </c>
      <c r="AK9" s="331">
        <f t="shared" si="3"/>
        <v>0</v>
      </c>
      <c r="AL9" s="331">
        <f t="shared" si="3"/>
        <v>0</v>
      </c>
      <c r="AM9" s="332"/>
    </row>
    <row r="10" spans="2:39" ht="15.75" x14ac:dyDescent="0.25">
      <c r="B10" s="161">
        <v>4</v>
      </c>
      <c r="C10" s="162"/>
      <c r="D10" s="163"/>
      <c r="E10" s="163" t="s">
        <v>197</v>
      </c>
      <c r="F10" s="163"/>
      <c r="G10" s="163"/>
      <c r="H10" s="163"/>
      <c r="I10" s="315"/>
      <c r="J10" s="315"/>
      <c r="K10" s="315"/>
      <c r="L10" s="315"/>
      <c r="M10" s="315"/>
      <c r="N10" s="315"/>
      <c r="O10" s="315"/>
      <c r="P10" s="315">
        <f t="shared" si="2"/>
        <v>0</v>
      </c>
      <c r="Q10" s="156"/>
      <c r="R10" s="170"/>
      <c r="S10" s="172" t="str">
        <f>IFERROR(VLOOKUP(R10,Legenda[],4,FALSE), "[-]")</f>
        <v>[-]</v>
      </c>
      <c r="T10" s="164"/>
      <c r="U10" s="164"/>
      <c r="V10" s="164"/>
      <c r="W10" s="164"/>
      <c r="X10" s="164"/>
      <c r="Y10" s="164"/>
      <c r="Z10" s="157"/>
      <c r="AA10" s="331"/>
      <c r="AB10" s="171"/>
      <c r="AC10" s="171"/>
      <c r="AD10" s="331"/>
      <c r="AE10" s="331"/>
      <c r="AF10" s="331"/>
      <c r="AG10" s="331"/>
      <c r="AI10" s="331">
        <f t="shared" si="3"/>
        <v>0</v>
      </c>
      <c r="AJ10" s="331">
        <f t="shared" si="3"/>
        <v>0</v>
      </c>
      <c r="AK10" s="331">
        <f t="shared" si="3"/>
        <v>0</v>
      </c>
      <c r="AL10" s="331">
        <f t="shared" si="3"/>
        <v>0</v>
      </c>
      <c r="AM10" s="332"/>
    </row>
    <row r="11" spans="2:39" ht="15.75" x14ac:dyDescent="0.25">
      <c r="B11" s="161">
        <v>5</v>
      </c>
      <c r="C11" s="162"/>
      <c r="D11" s="163"/>
      <c r="E11" s="163" t="s">
        <v>197</v>
      </c>
      <c r="F11" s="163"/>
      <c r="G11" s="163"/>
      <c r="H11" s="163"/>
      <c r="I11" s="315"/>
      <c r="J11" s="315"/>
      <c r="K11" s="315"/>
      <c r="L11" s="315"/>
      <c r="M11" s="315"/>
      <c r="N11" s="315"/>
      <c r="O11" s="315"/>
      <c r="P11" s="315">
        <f t="shared" si="2"/>
        <v>0</v>
      </c>
      <c r="Q11" s="156"/>
      <c r="R11" s="170"/>
      <c r="S11" s="172" t="str">
        <f>IFERROR(VLOOKUP(R11,Legenda[],4,FALSE), "[-]")</f>
        <v>[-]</v>
      </c>
      <c r="T11" s="164"/>
      <c r="U11" s="164"/>
      <c r="V11" s="164"/>
      <c r="W11" s="164"/>
      <c r="X11" s="164"/>
      <c r="Y11" s="164"/>
      <c r="Z11" s="157"/>
      <c r="AA11" s="331"/>
      <c r="AB11" s="171"/>
      <c r="AC11" s="171"/>
      <c r="AD11" s="331"/>
      <c r="AE11" s="331"/>
      <c r="AF11" s="331"/>
      <c r="AG11" s="331"/>
      <c r="AI11" s="331">
        <f t="shared" si="3"/>
        <v>0</v>
      </c>
      <c r="AJ11" s="331">
        <f t="shared" si="3"/>
        <v>0</v>
      </c>
      <c r="AK11" s="331">
        <f t="shared" si="3"/>
        <v>0</v>
      </c>
      <c r="AL11" s="331">
        <f t="shared" si="3"/>
        <v>0</v>
      </c>
      <c r="AM11" s="332"/>
    </row>
    <row r="12" spans="2:39" ht="15.75" x14ac:dyDescent="0.25">
      <c r="B12" s="161">
        <v>6</v>
      </c>
      <c r="C12" s="162"/>
      <c r="D12" s="163"/>
      <c r="E12" s="163" t="s">
        <v>197</v>
      </c>
      <c r="F12" s="163"/>
      <c r="G12" s="163"/>
      <c r="H12" s="163"/>
      <c r="I12" s="315"/>
      <c r="J12" s="315"/>
      <c r="K12" s="315"/>
      <c r="L12" s="315"/>
      <c r="M12" s="315"/>
      <c r="N12" s="315"/>
      <c r="O12" s="315"/>
      <c r="P12" s="315">
        <f t="shared" si="2"/>
        <v>0</v>
      </c>
      <c r="Q12" s="156"/>
      <c r="R12" s="170"/>
      <c r="S12" s="172" t="str">
        <f>IFERROR(VLOOKUP(R12,Legenda[],4,FALSE), "[-]")</f>
        <v>[-]</v>
      </c>
      <c r="T12" s="164"/>
      <c r="U12" s="164"/>
      <c r="V12" s="164"/>
      <c r="W12" s="164"/>
      <c r="X12" s="164"/>
      <c r="Y12" s="164"/>
      <c r="Z12" s="157"/>
      <c r="AA12" s="331"/>
      <c r="AB12" s="171"/>
      <c r="AC12" s="171"/>
      <c r="AD12" s="331"/>
      <c r="AE12" s="331"/>
      <c r="AF12" s="331"/>
      <c r="AG12" s="331"/>
      <c r="AI12" s="331">
        <f t="shared" si="3"/>
        <v>0</v>
      </c>
      <c r="AJ12" s="331">
        <f t="shared" si="3"/>
        <v>0</v>
      </c>
      <c r="AK12" s="331">
        <f t="shared" si="3"/>
        <v>0</v>
      </c>
      <c r="AL12" s="331">
        <f t="shared" si="3"/>
        <v>0</v>
      </c>
      <c r="AM12" s="332"/>
    </row>
    <row r="13" spans="2:39" ht="15.75" x14ac:dyDescent="0.25">
      <c r="F13" s="165" t="s">
        <v>199</v>
      </c>
      <c r="G13" s="165"/>
      <c r="H13" s="165"/>
      <c r="I13" s="166"/>
      <c r="J13" s="166">
        <f t="shared" ref="J13:P13" si="4">SUM(J7:J12)</f>
        <v>0</v>
      </c>
      <c r="K13" s="166">
        <f t="shared" si="4"/>
        <v>0</v>
      </c>
      <c r="L13" s="166">
        <f t="shared" si="4"/>
        <v>0</v>
      </c>
      <c r="M13" s="166">
        <f t="shared" si="4"/>
        <v>0</v>
      </c>
      <c r="N13" s="166">
        <f t="shared" si="4"/>
        <v>0</v>
      </c>
      <c r="O13" s="166">
        <f t="shared" si="4"/>
        <v>0</v>
      </c>
      <c r="P13" s="166">
        <f t="shared" si="4"/>
        <v>0</v>
      </c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66"/>
      <c r="AB13" s="166"/>
      <c r="AC13" s="166"/>
      <c r="AD13" s="166"/>
      <c r="AE13" s="166"/>
      <c r="AF13" s="166"/>
      <c r="AG13" s="166"/>
    </row>
    <row r="16" spans="2:39" ht="15" customHeight="1" x14ac:dyDescent="0.25">
      <c r="J16" s="416" t="s">
        <v>234</v>
      </c>
      <c r="K16" s="416"/>
      <c r="L16" s="416"/>
      <c r="M16" s="416"/>
      <c r="N16" s="416"/>
      <c r="O16" s="416"/>
      <c r="S16" s="416" t="s">
        <v>69</v>
      </c>
      <c r="T16" s="416"/>
      <c r="U16" s="416"/>
      <c r="V16" s="416"/>
      <c r="W16" s="416"/>
      <c r="X16" s="416"/>
      <c r="Y16" s="416"/>
    </row>
    <row r="17" spans="2:25" ht="15.75" x14ac:dyDescent="0.25">
      <c r="E17" s="51" t="s">
        <v>1</v>
      </c>
      <c r="F17" s="428" t="s">
        <v>2</v>
      </c>
      <c r="G17" s="429"/>
      <c r="H17" s="430"/>
      <c r="I17" s="52"/>
      <c r="J17" s="20">
        <f t="shared" ref="J17:O17" si="5">J5</f>
        <v>2023</v>
      </c>
      <c r="K17" s="20">
        <f t="shared" si="5"/>
        <v>2024</v>
      </c>
      <c r="L17" s="20">
        <f t="shared" si="5"/>
        <v>2025</v>
      </c>
      <c r="M17" s="20">
        <f t="shared" si="5"/>
        <v>2026</v>
      </c>
      <c r="N17" s="20">
        <f t="shared" si="5"/>
        <v>2027</v>
      </c>
      <c r="O17" s="20">
        <f t="shared" si="5"/>
        <v>2028</v>
      </c>
      <c r="S17" s="20" t="s">
        <v>70</v>
      </c>
      <c r="T17" s="20">
        <f t="shared" ref="T17:Y17" si="6">J17</f>
        <v>2023</v>
      </c>
      <c r="U17" s="20">
        <f t="shared" si="6"/>
        <v>2024</v>
      </c>
      <c r="V17" s="20">
        <f t="shared" si="6"/>
        <v>2025</v>
      </c>
      <c r="W17" s="20">
        <f t="shared" si="6"/>
        <v>2026</v>
      </c>
      <c r="X17" s="20">
        <f t="shared" si="6"/>
        <v>2027</v>
      </c>
      <c r="Y17" s="20">
        <f t="shared" si="6"/>
        <v>2028</v>
      </c>
    </row>
    <row r="18" spans="2:25" x14ac:dyDescent="0.25">
      <c r="E18" s="21" t="s">
        <v>4</v>
      </c>
      <c r="F18" s="431" t="s">
        <v>5</v>
      </c>
      <c r="G18" s="432"/>
      <c r="H18" s="433"/>
      <c r="I18" s="21" t="s">
        <v>6</v>
      </c>
      <c r="J18" s="21" t="s">
        <v>7</v>
      </c>
      <c r="K18" s="21" t="s">
        <v>8</v>
      </c>
      <c r="L18" s="21" t="s">
        <v>9</v>
      </c>
      <c r="M18" s="21" t="s">
        <v>10</v>
      </c>
      <c r="N18" s="21" t="s">
        <v>11</v>
      </c>
      <c r="O18" s="21" t="s">
        <v>27</v>
      </c>
      <c r="S18" s="21" t="s">
        <v>30</v>
      </c>
      <c r="T18" s="21" t="s">
        <v>33</v>
      </c>
      <c r="U18" s="21" t="s">
        <v>35</v>
      </c>
      <c r="V18" s="21" t="s">
        <v>37</v>
      </c>
      <c r="W18" s="21" t="s">
        <v>39</v>
      </c>
      <c r="X18" s="21" t="s">
        <v>41</v>
      </c>
      <c r="Y18" s="21" t="s">
        <v>42</v>
      </c>
    </row>
    <row r="19" spans="2:25" ht="16.5" x14ac:dyDescent="0.25">
      <c r="E19" s="22"/>
      <c r="F19" s="434" t="s">
        <v>62</v>
      </c>
      <c r="G19" s="435"/>
      <c r="H19" s="436"/>
      <c r="I19" s="24" t="s">
        <v>4</v>
      </c>
      <c r="J19" s="25">
        <f t="shared" ref="J19:O19" si="7">SUM(J20:J25)</f>
        <v>0</v>
      </c>
      <c r="K19" s="25">
        <f t="shared" si="7"/>
        <v>0</v>
      </c>
      <c r="L19" s="25">
        <f t="shared" si="7"/>
        <v>0</v>
      </c>
      <c r="M19" s="25">
        <f t="shared" si="7"/>
        <v>0</v>
      </c>
      <c r="N19" s="25">
        <f t="shared" si="7"/>
        <v>0</v>
      </c>
      <c r="O19" s="25">
        <f t="shared" si="7"/>
        <v>0</v>
      </c>
      <c r="S19" s="24"/>
      <c r="T19" s="25"/>
      <c r="U19" s="25"/>
      <c r="V19" s="25"/>
      <c r="W19" s="25"/>
      <c r="X19" s="25"/>
      <c r="Y19" s="25"/>
    </row>
    <row r="20" spans="2:25" ht="15.75" x14ac:dyDescent="0.25">
      <c r="E20" s="31" t="s">
        <v>0</v>
      </c>
      <c r="F20" s="423" t="str">
        <f>'tabele techniczne'!D5</f>
        <v>Rozwój sieci dla OZE, magazynów ee, e-mobility</v>
      </c>
      <c r="G20" s="424"/>
      <c r="H20" s="425"/>
      <c r="I20" s="15" t="s">
        <v>5</v>
      </c>
      <c r="J20" s="16">
        <f t="shared" ref="J20:O25" si="8">SUMIF($R$7:$R$12,$F20,J$7:J$12)</f>
        <v>0</v>
      </c>
      <c r="K20" s="16">
        <f t="shared" si="8"/>
        <v>0</v>
      </c>
      <c r="L20" s="16">
        <f t="shared" si="8"/>
        <v>0</v>
      </c>
      <c r="M20" s="16">
        <f t="shared" si="8"/>
        <v>0</v>
      </c>
      <c r="N20" s="16">
        <f t="shared" si="8"/>
        <v>0</v>
      </c>
      <c r="O20" s="16">
        <f t="shared" si="8"/>
        <v>0</v>
      </c>
      <c r="S20" s="34" t="s">
        <v>71</v>
      </c>
      <c r="T20" s="16">
        <f t="shared" ref="T20:Y25" si="9">SUMIF($R$7:$R$12,$F20,T$7:T$12)</f>
        <v>0</v>
      </c>
      <c r="U20" s="16">
        <f t="shared" si="9"/>
        <v>0</v>
      </c>
      <c r="V20" s="16">
        <f t="shared" si="9"/>
        <v>0</v>
      </c>
      <c r="W20" s="16">
        <f t="shared" si="9"/>
        <v>0</v>
      </c>
      <c r="X20" s="16">
        <f t="shared" si="9"/>
        <v>0</v>
      </c>
      <c r="Y20" s="16">
        <f t="shared" si="9"/>
        <v>0</v>
      </c>
    </row>
    <row r="21" spans="2:25" ht="15.75" x14ac:dyDescent="0.25">
      <c r="E21" s="29" t="s">
        <v>19</v>
      </c>
      <c r="F21" s="423" t="str">
        <f>'tabele techniczne'!D6</f>
        <v>Zmiana struktury sieci WN i SN na kablową</v>
      </c>
      <c r="G21" s="424"/>
      <c r="H21" s="425"/>
      <c r="I21" s="15" t="s">
        <v>6</v>
      </c>
      <c r="J21" s="16">
        <f t="shared" si="8"/>
        <v>0</v>
      </c>
      <c r="K21" s="16">
        <f t="shared" si="8"/>
        <v>0</v>
      </c>
      <c r="L21" s="16">
        <f t="shared" si="8"/>
        <v>0</v>
      </c>
      <c r="M21" s="16">
        <f t="shared" si="8"/>
        <v>0</v>
      </c>
      <c r="N21" s="16">
        <f t="shared" si="8"/>
        <v>0</v>
      </c>
      <c r="O21" s="16">
        <f t="shared" si="8"/>
        <v>0</v>
      </c>
      <c r="S21" s="34" t="s">
        <v>71</v>
      </c>
      <c r="T21" s="16">
        <f t="shared" si="9"/>
        <v>0</v>
      </c>
      <c r="U21" s="16">
        <f t="shared" si="9"/>
        <v>0</v>
      </c>
      <c r="V21" s="16">
        <f t="shared" si="9"/>
        <v>0</v>
      </c>
      <c r="W21" s="16">
        <f t="shared" si="9"/>
        <v>0</v>
      </c>
      <c r="X21" s="16">
        <f t="shared" si="9"/>
        <v>0</v>
      </c>
      <c r="Y21" s="16">
        <f t="shared" si="9"/>
        <v>0</v>
      </c>
    </row>
    <row r="22" spans="2:25" ht="15.75" x14ac:dyDescent="0.25">
      <c r="E22" s="31" t="s">
        <v>28</v>
      </c>
      <c r="F22" s="423" t="str">
        <f>'tabele techniczne'!D7</f>
        <v>Cyfryzacja i automatyzacja</v>
      </c>
      <c r="G22" s="424"/>
      <c r="H22" s="425"/>
      <c r="I22" s="15" t="s">
        <v>7</v>
      </c>
      <c r="J22" s="16">
        <f t="shared" si="8"/>
        <v>0</v>
      </c>
      <c r="K22" s="16">
        <f t="shared" si="8"/>
        <v>0</v>
      </c>
      <c r="L22" s="16">
        <f t="shared" si="8"/>
        <v>0</v>
      </c>
      <c r="M22" s="16">
        <f t="shared" si="8"/>
        <v>0</v>
      </c>
      <c r="N22" s="16">
        <f t="shared" si="8"/>
        <v>0</v>
      </c>
      <c r="O22" s="16">
        <f t="shared" si="8"/>
        <v>0</v>
      </c>
      <c r="S22" s="34" t="s">
        <v>72</v>
      </c>
      <c r="T22" s="16">
        <f t="shared" si="9"/>
        <v>0</v>
      </c>
      <c r="U22" s="16">
        <f t="shared" si="9"/>
        <v>0</v>
      </c>
      <c r="V22" s="16">
        <f t="shared" si="9"/>
        <v>0</v>
      </c>
      <c r="W22" s="16">
        <f t="shared" si="9"/>
        <v>0</v>
      </c>
      <c r="X22" s="16">
        <f t="shared" si="9"/>
        <v>0</v>
      </c>
      <c r="Y22" s="16">
        <f t="shared" si="9"/>
        <v>0</v>
      </c>
    </row>
    <row r="23" spans="2:25" ht="15.75" x14ac:dyDescent="0.25">
      <c r="E23" s="29" t="s">
        <v>31</v>
      </c>
      <c r="F23" s="423" t="str">
        <f>'tabele techniczne'!D8</f>
        <v>Liczniki Zdalnego Odczytu</v>
      </c>
      <c r="G23" s="424"/>
      <c r="H23" s="425"/>
      <c r="I23" s="15" t="s">
        <v>8</v>
      </c>
      <c r="J23" s="16">
        <f t="shared" si="8"/>
        <v>0</v>
      </c>
      <c r="K23" s="16">
        <f t="shared" si="8"/>
        <v>0</v>
      </c>
      <c r="L23" s="16">
        <f t="shared" si="8"/>
        <v>0</v>
      </c>
      <c r="M23" s="16">
        <f t="shared" si="8"/>
        <v>0</v>
      </c>
      <c r="N23" s="16">
        <f t="shared" si="8"/>
        <v>0</v>
      </c>
      <c r="O23" s="16">
        <f t="shared" si="8"/>
        <v>0</v>
      </c>
      <c r="S23" s="34" t="s">
        <v>73</v>
      </c>
      <c r="T23" s="16">
        <f t="shared" si="9"/>
        <v>0</v>
      </c>
      <c r="U23" s="16">
        <f t="shared" si="9"/>
        <v>0</v>
      </c>
      <c r="V23" s="16">
        <f t="shared" si="9"/>
        <v>0</v>
      </c>
      <c r="W23" s="16">
        <f t="shared" si="9"/>
        <v>0</v>
      </c>
      <c r="X23" s="16">
        <f t="shared" si="9"/>
        <v>0</v>
      </c>
      <c r="Y23" s="16">
        <f t="shared" si="9"/>
        <v>0</v>
      </c>
    </row>
    <row r="24" spans="2:25" ht="15.75" x14ac:dyDescent="0.25">
      <c r="E24" s="31" t="s">
        <v>55</v>
      </c>
      <c r="F24" s="423" t="str">
        <f>'tabele techniczne'!D9</f>
        <v>Przyłączenia Klientów</v>
      </c>
      <c r="G24" s="424"/>
      <c r="H24" s="425"/>
      <c r="I24" s="15" t="s">
        <v>9</v>
      </c>
      <c r="J24" s="16">
        <f t="shared" si="8"/>
        <v>0</v>
      </c>
      <c r="K24" s="16">
        <f t="shared" si="8"/>
        <v>0</v>
      </c>
      <c r="L24" s="16">
        <f t="shared" si="8"/>
        <v>0</v>
      </c>
      <c r="M24" s="16">
        <f t="shared" si="8"/>
        <v>0</v>
      </c>
      <c r="N24" s="16">
        <f t="shared" si="8"/>
        <v>0</v>
      </c>
      <c r="O24" s="16">
        <f t="shared" si="8"/>
        <v>0</v>
      </c>
      <c r="S24" s="34" t="s">
        <v>74</v>
      </c>
      <c r="T24" s="16">
        <f t="shared" si="9"/>
        <v>0</v>
      </c>
      <c r="U24" s="16">
        <f t="shared" si="9"/>
        <v>0</v>
      </c>
      <c r="V24" s="16">
        <f t="shared" si="9"/>
        <v>0</v>
      </c>
      <c r="W24" s="16">
        <f t="shared" si="9"/>
        <v>0</v>
      </c>
      <c r="X24" s="16">
        <f t="shared" si="9"/>
        <v>0</v>
      </c>
      <c r="Y24" s="16">
        <f t="shared" si="9"/>
        <v>0</v>
      </c>
    </row>
    <row r="25" spans="2:25" ht="15.75" x14ac:dyDescent="0.25">
      <c r="E25" s="29" t="s">
        <v>58</v>
      </c>
      <c r="F25" s="423" t="str">
        <f>'tabele techniczne'!D10</f>
        <v>Pozostałe nakłady inwestycyjne</v>
      </c>
      <c r="G25" s="424"/>
      <c r="H25" s="425"/>
      <c r="I25" s="15" t="s">
        <v>10</v>
      </c>
      <c r="J25" s="16">
        <f t="shared" si="8"/>
        <v>0</v>
      </c>
      <c r="K25" s="16">
        <f t="shared" si="8"/>
        <v>0</v>
      </c>
      <c r="L25" s="16">
        <f t="shared" si="8"/>
        <v>0</v>
      </c>
      <c r="M25" s="16">
        <f t="shared" si="8"/>
        <v>0</v>
      </c>
      <c r="N25" s="16">
        <f t="shared" si="8"/>
        <v>0</v>
      </c>
      <c r="O25" s="16">
        <f t="shared" si="8"/>
        <v>0</v>
      </c>
      <c r="S25" s="34" t="s">
        <v>75</v>
      </c>
      <c r="T25" s="16">
        <f t="shared" si="9"/>
        <v>0</v>
      </c>
      <c r="U25" s="16">
        <f t="shared" si="9"/>
        <v>0</v>
      </c>
      <c r="V25" s="16">
        <f t="shared" si="9"/>
        <v>0</v>
      </c>
      <c r="W25" s="16">
        <f t="shared" si="9"/>
        <v>0</v>
      </c>
      <c r="X25" s="16">
        <f t="shared" si="9"/>
        <v>0</v>
      </c>
      <c r="Y25" s="16">
        <f t="shared" si="9"/>
        <v>0</v>
      </c>
    </row>
    <row r="28" spans="2:25" x14ac:dyDescent="0.25">
      <c r="B28" s="173" t="s">
        <v>0</v>
      </c>
      <c r="C28" s="251" t="s">
        <v>343</v>
      </c>
    </row>
    <row r="29" spans="2:25" x14ac:dyDescent="0.25">
      <c r="B29" s="173" t="s">
        <v>19</v>
      </c>
      <c r="C29" s="251" t="s">
        <v>451</v>
      </c>
    </row>
    <row r="30" spans="2:25" x14ac:dyDescent="0.25">
      <c r="B30" s="173" t="s">
        <v>28</v>
      </c>
      <c r="C30" s="251" t="s">
        <v>482</v>
      </c>
    </row>
    <row r="31" spans="2:25" x14ac:dyDescent="0.25">
      <c r="B31" s="173" t="s">
        <v>31</v>
      </c>
      <c r="C31" s="251" t="s">
        <v>480</v>
      </c>
    </row>
    <row r="32" spans="2:25" x14ac:dyDescent="0.25">
      <c r="B32" s="173"/>
    </row>
    <row r="33" spans="2:3" ht="15.75" thickBot="1" x14ac:dyDescent="0.3">
      <c r="B33" s="336" t="s">
        <v>458</v>
      </c>
    </row>
    <row r="34" spans="2:3" ht="19.5" thickBot="1" x14ac:dyDescent="0.3">
      <c r="B34" s="333" t="s">
        <v>452</v>
      </c>
      <c r="C34" t="s">
        <v>455</v>
      </c>
    </row>
    <row r="35" spans="2:3" ht="19.5" thickBot="1" x14ac:dyDescent="0.3">
      <c r="B35" s="334" t="s">
        <v>453</v>
      </c>
      <c r="C35" t="s">
        <v>456</v>
      </c>
    </row>
    <row r="36" spans="2:3" ht="19.5" thickBot="1" x14ac:dyDescent="0.3">
      <c r="B36" s="335" t="s">
        <v>454</v>
      </c>
      <c r="C36" t="s">
        <v>457</v>
      </c>
    </row>
  </sheetData>
  <autoFilter ref="B6:AG13" xr:uid="{00000000-0009-0000-0000-00000B000000}"/>
  <mergeCells count="36">
    <mergeCell ref="B3:B5"/>
    <mergeCell ref="C3:C5"/>
    <mergeCell ref="D3:D5"/>
    <mergeCell ref="E3:E5"/>
    <mergeCell ref="R3:R5"/>
    <mergeCell ref="G3:G5"/>
    <mergeCell ref="H3:H5"/>
    <mergeCell ref="I4:P4"/>
    <mergeCell ref="AA3:AG3"/>
    <mergeCell ref="AD4:AG4"/>
    <mergeCell ref="I3:P3"/>
    <mergeCell ref="F3:F5"/>
    <mergeCell ref="J16:O16"/>
    <mergeCell ref="S16:Y16"/>
    <mergeCell ref="S3:Y3"/>
    <mergeCell ref="F22:H22"/>
    <mergeCell ref="F23:H23"/>
    <mergeCell ref="F24:H24"/>
    <mergeCell ref="F25:H25"/>
    <mergeCell ref="AI4:AL4"/>
    <mergeCell ref="F17:H17"/>
    <mergeCell ref="F18:H18"/>
    <mergeCell ref="F19:H19"/>
    <mergeCell ref="F20:H20"/>
    <mergeCell ref="F21:H21"/>
    <mergeCell ref="AM4:AM5"/>
    <mergeCell ref="S4:S5"/>
    <mergeCell ref="T4:T5"/>
    <mergeCell ref="U4:U5"/>
    <mergeCell ref="V4:V5"/>
    <mergeCell ref="W4:W5"/>
    <mergeCell ref="X4:X5"/>
    <mergeCell ref="Y4:Y5"/>
    <mergeCell ref="AA4:AA5"/>
    <mergeCell ref="AB4:AB5"/>
    <mergeCell ref="AC4:AC5"/>
  </mergeCells>
  <pageMargins left="0.7" right="0.7" top="0.75" bottom="0.75" header="0.3" footer="0.3"/>
  <pageSetup paperSize="9" scale="1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0000000}">
          <x14:formula1>
            <xm:f>'tabele techniczne'!$D$5:$D$10</xm:f>
          </x14:formula1>
          <xm:sqref>R7:R12</xm:sqref>
        </x14:dataValidation>
        <x14:dataValidation type="list" allowBlank="1" showInputMessage="1" showErrorMessage="1" xr:uid="{00000000-0002-0000-0B00-000001000000}">
          <x14:formula1>
            <xm:f>'tabele techniczne'!$B$5:$B$9</xm:f>
          </x14:formula1>
          <xm:sqref>E7:E12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CH75"/>
  <sheetViews>
    <sheetView zoomScale="55" zoomScaleNormal="55" workbookViewId="0"/>
  </sheetViews>
  <sheetFormatPr defaultRowHeight="15" x14ac:dyDescent="0.25"/>
  <cols>
    <col min="1" max="1" width="2.85546875" customWidth="1"/>
    <col min="2" max="2" width="5.5703125" customWidth="1"/>
    <col min="3" max="3" width="26.140625" customWidth="1"/>
    <col min="4" max="4" width="24.5703125" customWidth="1"/>
    <col min="5" max="5" width="30.85546875" customWidth="1"/>
    <col min="6" max="7" width="20.140625" customWidth="1"/>
    <col min="8" max="8" width="34" customWidth="1"/>
    <col min="9" max="9" width="56.42578125" customWidth="1"/>
    <col min="10" max="11" width="47.42578125" customWidth="1"/>
    <col min="12" max="13" width="10.85546875" customWidth="1"/>
    <col min="14" max="14" width="24.7109375" customWidth="1"/>
    <col min="15" max="15" width="16.140625" customWidth="1"/>
    <col min="16" max="16" width="11.85546875" customWidth="1"/>
    <col min="17" max="18" width="13.42578125" customWidth="1"/>
    <col min="19" max="20" width="11.85546875" customWidth="1"/>
    <col min="21" max="22" width="14.140625" customWidth="1"/>
    <col min="23" max="24" width="11.85546875" customWidth="1"/>
    <col min="25" max="26" width="13.85546875" customWidth="1"/>
    <col min="27" max="28" width="11.85546875" customWidth="1"/>
    <col min="29" max="30" width="15.42578125" customWidth="1"/>
    <col min="31" max="32" width="11.85546875" customWidth="1"/>
    <col min="33" max="34" width="13.5703125" customWidth="1"/>
    <col min="35" max="35" width="12.85546875" customWidth="1"/>
    <col min="36" max="36" width="11.85546875" customWidth="1"/>
    <col min="37" max="38" width="13.5703125" customWidth="1"/>
    <col min="39" max="39" width="12.85546875" customWidth="1"/>
    <col min="40" max="43" width="15.5703125" customWidth="1"/>
    <col min="45" max="45" width="47" customWidth="1"/>
    <col min="46" max="52" width="11.85546875" customWidth="1"/>
    <col min="54" max="56" width="19.140625" customWidth="1"/>
    <col min="57" max="58" width="10.85546875" customWidth="1"/>
    <col min="59" max="60" width="11.85546875" customWidth="1"/>
    <col min="61" max="62" width="13.42578125" customWidth="1"/>
    <col min="63" max="64" width="11.85546875" customWidth="1"/>
    <col min="65" max="66" width="14.140625" customWidth="1"/>
    <col min="67" max="68" width="11.85546875" customWidth="1"/>
    <col min="69" max="70" width="14.140625" customWidth="1"/>
    <col min="71" max="71" width="11.85546875" customWidth="1"/>
    <col min="73" max="85" width="11.7109375" customWidth="1"/>
    <col min="86" max="86" width="23.5703125" customWidth="1"/>
  </cols>
  <sheetData>
    <row r="1" spans="1:86" ht="15.75" x14ac:dyDescent="0.25">
      <c r="A1" s="174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74"/>
      <c r="AS1" s="143"/>
      <c r="AT1" s="143"/>
      <c r="AU1" s="143"/>
      <c r="AV1" s="143"/>
      <c r="AW1" s="143"/>
      <c r="AX1" s="143"/>
      <c r="AY1" s="143"/>
      <c r="AZ1" s="143"/>
      <c r="BA1" s="174"/>
      <c r="BB1" s="174"/>
      <c r="BC1" s="174"/>
      <c r="BD1" s="174"/>
      <c r="BE1" s="174"/>
      <c r="BF1" s="174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</row>
    <row r="2" spans="1:86" ht="15.75" x14ac:dyDescent="0.25">
      <c r="A2" s="146"/>
      <c r="B2" s="145" t="s">
        <v>323</v>
      </c>
      <c r="C2" s="146"/>
      <c r="D2" s="147"/>
      <c r="E2" s="146"/>
      <c r="F2" s="146"/>
      <c r="G2" s="146"/>
      <c r="H2" s="146"/>
      <c r="I2" s="148"/>
      <c r="J2" s="148"/>
      <c r="K2" s="148"/>
      <c r="L2" s="148"/>
      <c r="M2" s="148"/>
      <c r="N2" s="148"/>
      <c r="O2" s="149"/>
      <c r="P2" s="150"/>
      <c r="Q2" s="150"/>
      <c r="R2" s="150"/>
      <c r="S2" s="150"/>
      <c r="T2" s="150"/>
      <c r="U2" s="150"/>
      <c r="V2" s="150"/>
      <c r="W2" s="150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77"/>
      <c r="AT2" s="143"/>
      <c r="AU2" s="143"/>
      <c r="AV2" s="143"/>
      <c r="AW2" s="143"/>
      <c r="AX2" s="143"/>
      <c r="AY2" s="143"/>
      <c r="AZ2" s="143"/>
      <c r="BA2" s="146"/>
      <c r="BB2" s="148"/>
      <c r="BC2" s="148"/>
      <c r="BD2" s="148"/>
      <c r="BE2" s="148"/>
      <c r="BF2" s="148"/>
      <c r="BG2" s="200"/>
      <c r="BH2" s="200"/>
      <c r="BI2" s="200"/>
      <c r="BJ2" s="200"/>
      <c r="BK2" s="200"/>
      <c r="BL2" s="200"/>
      <c r="BM2" s="200"/>
      <c r="BN2" s="200"/>
      <c r="BO2" s="200"/>
      <c r="BP2" s="200"/>
      <c r="BQ2" s="200"/>
      <c r="BR2" s="200"/>
      <c r="BS2" s="200"/>
    </row>
    <row r="3" spans="1:86" ht="15.6" customHeight="1" x14ac:dyDescent="0.25">
      <c r="A3" s="174"/>
      <c r="B3" s="461" t="s">
        <v>1</v>
      </c>
      <c r="C3" s="461" t="s">
        <v>211</v>
      </c>
      <c r="D3" s="461" t="s">
        <v>212</v>
      </c>
      <c r="E3" s="461" t="s">
        <v>213</v>
      </c>
      <c r="F3" s="461" t="s">
        <v>217</v>
      </c>
      <c r="G3" s="461" t="s">
        <v>218</v>
      </c>
      <c r="H3" s="461" t="s">
        <v>219</v>
      </c>
      <c r="I3" s="468" t="s">
        <v>191</v>
      </c>
      <c r="J3" s="469"/>
      <c r="K3" s="470"/>
      <c r="L3" s="477" t="s">
        <v>447</v>
      </c>
      <c r="M3" s="477" t="s">
        <v>448</v>
      </c>
      <c r="N3" s="467" t="s">
        <v>214</v>
      </c>
      <c r="O3" s="446" t="s">
        <v>192</v>
      </c>
      <c r="P3" s="446"/>
      <c r="Q3" s="446"/>
      <c r="R3" s="446"/>
      <c r="S3" s="446"/>
      <c r="T3" s="446"/>
      <c r="U3" s="446"/>
      <c r="V3" s="446"/>
      <c r="W3" s="446"/>
      <c r="X3" s="446"/>
      <c r="Y3" s="446"/>
      <c r="Z3" s="446"/>
      <c r="AA3" s="446"/>
      <c r="AB3" s="446"/>
      <c r="AC3" s="446"/>
      <c r="AD3" s="446"/>
      <c r="AE3" s="446"/>
      <c r="AF3" s="446"/>
      <c r="AG3" s="446"/>
      <c r="AH3" s="446"/>
      <c r="AI3" s="446"/>
      <c r="AJ3" s="446"/>
      <c r="AK3" s="446"/>
      <c r="AL3" s="446"/>
      <c r="AM3" s="446"/>
      <c r="AN3" s="446"/>
      <c r="AO3" s="446"/>
      <c r="AP3" s="446"/>
      <c r="AQ3" s="446"/>
      <c r="AR3" s="174"/>
      <c r="BA3" s="174"/>
      <c r="BB3" s="447" t="s">
        <v>481</v>
      </c>
      <c r="BC3" s="455"/>
      <c r="BD3" s="455"/>
      <c r="BE3" s="455"/>
      <c r="BF3" s="455"/>
      <c r="BG3" s="455"/>
      <c r="BH3" s="455"/>
      <c r="BI3" s="455"/>
      <c r="BJ3" s="455"/>
      <c r="BK3" s="455"/>
      <c r="BL3" s="455"/>
      <c r="BM3" s="455"/>
      <c r="BN3" s="455"/>
      <c r="BO3" s="455"/>
      <c r="BP3" s="455"/>
      <c r="BQ3" s="455"/>
      <c r="BR3" s="455"/>
      <c r="BS3" s="455"/>
    </row>
    <row r="4" spans="1:86" ht="30" customHeight="1" x14ac:dyDescent="0.25">
      <c r="A4" s="174"/>
      <c r="B4" s="461"/>
      <c r="C4" s="461"/>
      <c r="D4" s="461"/>
      <c r="E4" s="461"/>
      <c r="F4" s="461"/>
      <c r="G4" s="466"/>
      <c r="H4" s="461"/>
      <c r="I4" s="471"/>
      <c r="J4" s="472"/>
      <c r="K4" s="473"/>
      <c r="L4" s="478"/>
      <c r="M4" s="478"/>
      <c r="N4" s="467"/>
      <c r="O4" s="462" t="s">
        <v>3</v>
      </c>
      <c r="P4" s="462"/>
      <c r="Q4" s="462"/>
      <c r="R4" s="462"/>
      <c r="S4" s="462"/>
      <c r="T4" s="462"/>
      <c r="U4" s="462"/>
      <c r="V4" s="462"/>
      <c r="W4" s="462"/>
      <c r="X4" s="462"/>
      <c r="Y4" s="462"/>
      <c r="Z4" s="462"/>
      <c r="AA4" s="462"/>
      <c r="AB4" s="462"/>
      <c r="AC4" s="462"/>
      <c r="AD4" s="462"/>
      <c r="AE4" s="462"/>
      <c r="AF4" s="462"/>
      <c r="AG4" s="462"/>
      <c r="AH4" s="462"/>
      <c r="AI4" s="462"/>
      <c r="AJ4" s="462"/>
      <c r="AK4" s="462"/>
      <c r="AL4" s="462"/>
      <c r="AM4" s="462"/>
      <c r="AN4" s="462"/>
      <c r="AO4" s="462"/>
      <c r="AP4" s="462"/>
      <c r="AQ4" s="462"/>
      <c r="AR4" s="174"/>
      <c r="AS4" s="456" t="s">
        <v>201</v>
      </c>
      <c r="AT4" s="458" t="s">
        <v>202</v>
      </c>
      <c r="AU4" s="459"/>
      <c r="AV4" s="459"/>
      <c r="AW4" s="459"/>
      <c r="AX4" s="459"/>
      <c r="AY4" s="459"/>
      <c r="AZ4" s="460"/>
      <c r="BA4" s="174"/>
      <c r="BB4" s="461" t="s">
        <v>191</v>
      </c>
      <c r="BC4" s="461"/>
      <c r="BD4" s="461"/>
      <c r="BE4" s="443" t="s">
        <v>447</v>
      </c>
      <c r="BF4" s="443" t="s">
        <v>448</v>
      </c>
      <c r="BG4" s="303"/>
      <c r="BH4" s="445" t="s">
        <v>72</v>
      </c>
      <c r="BI4" s="445"/>
      <c r="BJ4" s="445"/>
      <c r="BK4" s="445"/>
      <c r="BL4" s="445"/>
      <c r="BM4" s="445"/>
      <c r="BN4" s="445"/>
      <c r="BO4" s="445"/>
      <c r="BP4" s="445"/>
      <c r="BQ4" s="445"/>
      <c r="BR4" s="445"/>
      <c r="BS4" s="445"/>
      <c r="BU4" s="438" t="s">
        <v>459</v>
      </c>
      <c r="BV4" s="438"/>
      <c r="BW4" s="438"/>
      <c r="BX4" s="438"/>
      <c r="BY4" s="438"/>
      <c r="BZ4" s="438"/>
      <c r="CA4" s="438"/>
      <c r="CB4" s="438"/>
      <c r="CC4" s="438"/>
      <c r="CD4" s="438"/>
      <c r="CE4" s="438"/>
      <c r="CF4" s="438"/>
      <c r="CG4" s="438"/>
      <c r="CH4" s="452" t="s">
        <v>450</v>
      </c>
    </row>
    <row r="5" spans="1:86" ht="21" customHeight="1" x14ac:dyDescent="0.25">
      <c r="A5" s="174"/>
      <c r="B5" s="461"/>
      <c r="C5" s="461"/>
      <c r="D5" s="461"/>
      <c r="E5" s="461"/>
      <c r="F5" s="461"/>
      <c r="G5" s="466"/>
      <c r="H5" s="461"/>
      <c r="I5" s="474"/>
      <c r="J5" s="475"/>
      <c r="K5" s="476"/>
      <c r="L5" s="478"/>
      <c r="M5" s="478"/>
      <c r="N5" s="467"/>
      <c r="O5" s="418" t="s">
        <v>193</v>
      </c>
      <c r="P5" s="453">
        <f>Podsumowanie!F4</f>
        <v>2023</v>
      </c>
      <c r="Q5" s="453"/>
      <c r="R5" s="453"/>
      <c r="S5" s="453"/>
      <c r="T5" s="453">
        <f>Podsumowanie!G4</f>
        <v>2024</v>
      </c>
      <c r="U5" s="453"/>
      <c r="V5" s="453"/>
      <c r="W5" s="453"/>
      <c r="X5" s="453">
        <f>Podsumowanie!H4</f>
        <v>2025</v>
      </c>
      <c r="Y5" s="453"/>
      <c r="Z5" s="453"/>
      <c r="AA5" s="453"/>
      <c r="AB5" s="453">
        <f>Podsumowanie!I4</f>
        <v>2026</v>
      </c>
      <c r="AC5" s="453"/>
      <c r="AD5" s="453"/>
      <c r="AE5" s="453"/>
      <c r="AF5" s="453">
        <f>Podsumowanie!J4</f>
        <v>2027</v>
      </c>
      <c r="AG5" s="453"/>
      <c r="AH5" s="453"/>
      <c r="AI5" s="453"/>
      <c r="AJ5" s="453">
        <f>Podsumowanie!K4</f>
        <v>2028</v>
      </c>
      <c r="AK5" s="453"/>
      <c r="AL5" s="453"/>
      <c r="AM5" s="453"/>
      <c r="AN5" s="453" t="s">
        <v>449</v>
      </c>
      <c r="AO5" s="453"/>
      <c r="AP5" s="453"/>
      <c r="AQ5" s="453"/>
      <c r="AR5" s="174"/>
      <c r="AS5" s="457"/>
      <c r="AT5" s="450" t="s">
        <v>70</v>
      </c>
      <c r="AU5" s="439">
        <f>P5</f>
        <v>2023</v>
      </c>
      <c r="AV5" s="439">
        <f>T5</f>
        <v>2024</v>
      </c>
      <c r="AW5" s="439">
        <f>X5</f>
        <v>2025</v>
      </c>
      <c r="AX5" s="439">
        <f>AB5</f>
        <v>2026</v>
      </c>
      <c r="AY5" s="439">
        <f>AF5</f>
        <v>2027</v>
      </c>
      <c r="AZ5" s="439">
        <f>AJ5</f>
        <v>2028</v>
      </c>
      <c r="BA5" s="174"/>
      <c r="BB5" s="461"/>
      <c r="BC5" s="461"/>
      <c r="BD5" s="461"/>
      <c r="BE5" s="443"/>
      <c r="BF5" s="443"/>
      <c r="BG5" s="418" t="s">
        <v>193</v>
      </c>
      <c r="BH5" s="453">
        <f>P5</f>
        <v>2023</v>
      </c>
      <c r="BI5" s="453"/>
      <c r="BJ5" s="453"/>
      <c r="BK5" s="453"/>
      <c r="BL5" s="453">
        <f>T5</f>
        <v>2024</v>
      </c>
      <c r="BM5" s="453"/>
      <c r="BN5" s="453"/>
      <c r="BO5" s="453"/>
      <c r="BP5" s="453">
        <f>X5</f>
        <v>2025</v>
      </c>
      <c r="BQ5" s="453"/>
      <c r="BR5" s="453"/>
      <c r="BS5" s="453"/>
      <c r="BU5" s="454" t="s">
        <v>193</v>
      </c>
      <c r="BV5" s="453">
        <f>P5</f>
        <v>2023</v>
      </c>
      <c r="BW5" s="453"/>
      <c r="BX5" s="453"/>
      <c r="BY5" s="453"/>
      <c r="BZ5" s="453">
        <f>T5</f>
        <v>2024</v>
      </c>
      <c r="CA5" s="453"/>
      <c r="CB5" s="453"/>
      <c r="CC5" s="453"/>
      <c r="CD5" s="453">
        <f>X5</f>
        <v>2025</v>
      </c>
      <c r="CE5" s="453"/>
      <c r="CF5" s="453"/>
      <c r="CG5" s="453"/>
      <c r="CH5" s="452"/>
    </row>
    <row r="6" spans="1:86" ht="31.5" x14ac:dyDescent="0.25">
      <c r="A6" s="174"/>
      <c r="B6" s="214"/>
      <c r="C6" s="214"/>
      <c r="D6" s="214"/>
      <c r="E6" s="214"/>
      <c r="F6" s="214"/>
      <c r="G6" s="214"/>
      <c r="H6" s="214"/>
      <c r="I6" s="201" t="s">
        <v>223</v>
      </c>
      <c r="J6" s="201" t="s">
        <v>224</v>
      </c>
      <c r="K6" s="201" t="s">
        <v>369</v>
      </c>
      <c r="L6" s="479"/>
      <c r="M6" s="479"/>
      <c r="N6" s="467"/>
      <c r="O6" s="418"/>
      <c r="P6" s="179" t="s">
        <v>223</v>
      </c>
      <c r="Q6" s="179" t="s">
        <v>224</v>
      </c>
      <c r="R6" s="179" t="s">
        <v>369</v>
      </c>
      <c r="S6" s="179" t="s">
        <v>225</v>
      </c>
      <c r="T6" s="179" t="s">
        <v>223</v>
      </c>
      <c r="U6" s="179" t="s">
        <v>224</v>
      </c>
      <c r="V6" s="179" t="s">
        <v>369</v>
      </c>
      <c r="W6" s="179" t="s">
        <v>225</v>
      </c>
      <c r="X6" s="179" t="s">
        <v>223</v>
      </c>
      <c r="Y6" s="179" t="s">
        <v>224</v>
      </c>
      <c r="Z6" s="179" t="s">
        <v>369</v>
      </c>
      <c r="AA6" s="179" t="s">
        <v>225</v>
      </c>
      <c r="AB6" s="179" t="s">
        <v>223</v>
      </c>
      <c r="AC6" s="179" t="s">
        <v>224</v>
      </c>
      <c r="AD6" s="179" t="s">
        <v>369</v>
      </c>
      <c r="AE6" s="179" t="s">
        <v>225</v>
      </c>
      <c r="AF6" s="179" t="s">
        <v>223</v>
      </c>
      <c r="AG6" s="179" t="s">
        <v>224</v>
      </c>
      <c r="AH6" s="179" t="s">
        <v>369</v>
      </c>
      <c r="AI6" s="179" t="s">
        <v>225</v>
      </c>
      <c r="AJ6" s="179" t="s">
        <v>223</v>
      </c>
      <c r="AK6" s="179" t="s">
        <v>224</v>
      </c>
      <c r="AL6" s="179" t="s">
        <v>369</v>
      </c>
      <c r="AM6" s="179" t="s">
        <v>225</v>
      </c>
      <c r="AN6" s="179" t="s">
        <v>223</v>
      </c>
      <c r="AO6" s="179" t="s">
        <v>224</v>
      </c>
      <c r="AP6" s="179" t="s">
        <v>369</v>
      </c>
      <c r="AQ6" s="179" t="s">
        <v>225</v>
      </c>
      <c r="AR6" s="174"/>
      <c r="AS6" s="301"/>
      <c r="AT6" s="451"/>
      <c r="AU6" s="440"/>
      <c r="AV6" s="440"/>
      <c r="AW6" s="440"/>
      <c r="AX6" s="440"/>
      <c r="AY6" s="440"/>
      <c r="AZ6" s="440"/>
      <c r="BA6" s="174"/>
      <c r="BB6" s="201" t="s">
        <v>223</v>
      </c>
      <c r="BC6" s="201" t="s">
        <v>224</v>
      </c>
      <c r="BD6" s="201" t="s">
        <v>369</v>
      </c>
      <c r="BE6" s="443"/>
      <c r="BF6" s="443"/>
      <c r="BG6" s="418"/>
      <c r="BH6" s="179" t="s">
        <v>223</v>
      </c>
      <c r="BI6" s="179" t="s">
        <v>224</v>
      </c>
      <c r="BJ6" s="179" t="s">
        <v>369</v>
      </c>
      <c r="BK6" s="179" t="s">
        <v>225</v>
      </c>
      <c r="BL6" s="179" t="s">
        <v>223</v>
      </c>
      <c r="BM6" s="179" t="s">
        <v>224</v>
      </c>
      <c r="BN6" s="179" t="s">
        <v>369</v>
      </c>
      <c r="BO6" s="179" t="s">
        <v>225</v>
      </c>
      <c r="BP6" s="179" t="s">
        <v>223</v>
      </c>
      <c r="BQ6" s="179" t="s">
        <v>224</v>
      </c>
      <c r="BR6" s="179" t="s">
        <v>369</v>
      </c>
      <c r="BS6" s="179" t="s">
        <v>225</v>
      </c>
      <c r="BU6" s="454"/>
      <c r="BV6" s="179" t="s">
        <v>223</v>
      </c>
      <c r="BW6" s="179" t="s">
        <v>224</v>
      </c>
      <c r="BX6" s="179" t="s">
        <v>369</v>
      </c>
      <c r="BY6" s="179" t="s">
        <v>225</v>
      </c>
      <c r="BZ6" s="179" t="s">
        <v>223</v>
      </c>
      <c r="CA6" s="179" t="s">
        <v>224</v>
      </c>
      <c r="CB6" s="179" t="s">
        <v>369</v>
      </c>
      <c r="CC6" s="179" t="s">
        <v>225</v>
      </c>
      <c r="CD6" s="179" t="s">
        <v>223</v>
      </c>
      <c r="CE6" s="179" t="s">
        <v>224</v>
      </c>
      <c r="CF6" s="179" t="s">
        <v>369</v>
      </c>
      <c r="CG6" s="179" t="s">
        <v>225</v>
      </c>
      <c r="CH6" s="452"/>
    </row>
    <row r="7" spans="1:86" x14ac:dyDescent="0.25">
      <c r="A7" s="174"/>
      <c r="B7" s="159" t="s">
        <v>4</v>
      </c>
      <c r="C7" s="159" t="s">
        <v>5</v>
      </c>
      <c r="D7" s="159" t="s">
        <v>6</v>
      </c>
      <c r="E7" s="159" t="s">
        <v>7</v>
      </c>
      <c r="F7" s="159" t="s">
        <v>8</v>
      </c>
      <c r="G7" s="159" t="s">
        <v>9</v>
      </c>
      <c r="H7" s="159" t="s">
        <v>10</v>
      </c>
      <c r="I7" s="159" t="s">
        <v>11</v>
      </c>
      <c r="J7" s="159" t="s">
        <v>27</v>
      </c>
      <c r="K7" s="159" t="s">
        <v>30</v>
      </c>
      <c r="L7" s="159" t="s">
        <v>33</v>
      </c>
      <c r="M7" s="159" t="s">
        <v>35</v>
      </c>
      <c r="N7" s="159" t="s">
        <v>37</v>
      </c>
      <c r="O7" s="159" t="s">
        <v>39</v>
      </c>
      <c r="P7" s="159" t="s">
        <v>41</v>
      </c>
      <c r="Q7" s="159" t="s">
        <v>42</v>
      </c>
      <c r="R7" s="159" t="s">
        <v>43</v>
      </c>
      <c r="S7" s="159" t="s">
        <v>44</v>
      </c>
      <c r="T7" s="159" t="s">
        <v>45</v>
      </c>
      <c r="U7" s="159" t="s">
        <v>48</v>
      </c>
      <c r="V7" s="159" t="s">
        <v>50</v>
      </c>
      <c r="W7" s="159" t="s">
        <v>51</v>
      </c>
      <c r="X7" s="159" t="s">
        <v>52</v>
      </c>
      <c r="Y7" s="159" t="s">
        <v>54</v>
      </c>
      <c r="Z7" s="159" t="s">
        <v>57</v>
      </c>
      <c r="AA7" s="159" t="s">
        <v>60</v>
      </c>
      <c r="AB7" s="159" t="s">
        <v>61</v>
      </c>
      <c r="AC7" s="159" t="s">
        <v>148</v>
      </c>
      <c r="AD7" s="159" t="s">
        <v>149</v>
      </c>
      <c r="AE7" s="159" t="s">
        <v>150</v>
      </c>
      <c r="AF7" s="159" t="s">
        <v>167</v>
      </c>
      <c r="AG7" s="159" t="s">
        <v>168</v>
      </c>
      <c r="AH7" s="159" t="s">
        <v>169</v>
      </c>
      <c r="AI7" s="159" t="s">
        <v>170</v>
      </c>
      <c r="AJ7" s="159" t="s">
        <v>171</v>
      </c>
      <c r="AK7" s="159" t="s">
        <v>172</v>
      </c>
      <c r="AL7" s="159" t="s">
        <v>173</v>
      </c>
      <c r="AM7" s="159" t="s">
        <v>174</v>
      </c>
      <c r="AN7" s="159" t="s">
        <v>175</v>
      </c>
      <c r="AO7" s="159" t="s">
        <v>226</v>
      </c>
      <c r="AP7" s="159" t="s">
        <v>227</v>
      </c>
      <c r="AQ7" s="159" t="s">
        <v>228</v>
      </c>
      <c r="AR7" s="174"/>
      <c r="AS7" s="159" t="s">
        <v>229</v>
      </c>
      <c r="AT7" s="159" t="s">
        <v>230</v>
      </c>
      <c r="AU7" s="159" t="s">
        <v>351</v>
      </c>
      <c r="AV7" s="159" t="s">
        <v>352</v>
      </c>
      <c r="AW7" s="159" t="s">
        <v>353</v>
      </c>
      <c r="AX7" s="159" t="s">
        <v>354</v>
      </c>
      <c r="AY7" s="159" t="s">
        <v>355</v>
      </c>
      <c r="AZ7" s="159" t="s">
        <v>356</v>
      </c>
      <c r="BA7" s="174"/>
      <c r="BB7" s="159" t="s">
        <v>357</v>
      </c>
      <c r="BC7" s="159" t="s">
        <v>358</v>
      </c>
      <c r="BD7" s="159" t="s">
        <v>370</v>
      </c>
      <c r="BE7" s="159" t="s">
        <v>371</v>
      </c>
      <c r="BF7" s="159" t="s">
        <v>372</v>
      </c>
      <c r="BG7" s="159" t="s">
        <v>373</v>
      </c>
      <c r="BH7" s="159" t="s">
        <v>374</v>
      </c>
      <c r="BI7" s="159" t="s">
        <v>375</v>
      </c>
      <c r="BJ7" s="159" t="s">
        <v>376</v>
      </c>
      <c r="BK7" s="159" t="s">
        <v>377</v>
      </c>
      <c r="BL7" s="159" t="s">
        <v>378</v>
      </c>
      <c r="BM7" s="159" t="s">
        <v>379</v>
      </c>
      <c r="BN7" s="159" t="s">
        <v>380</v>
      </c>
      <c r="BO7" s="159" t="s">
        <v>388</v>
      </c>
      <c r="BP7" s="159" t="s">
        <v>461</v>
      </c>
      <c r="BQ7" s="159" t="s">
        <v>462</v>
      </c>
      <c r="BR7" s="159" t="s">
        <v>463</v>
      </c>
      <c r="BS7" s="159" t="s">
        <v>464</v>
      </c>
      <c r="BU7" s="159" t="s">
        <v>465</v>
      </c>
      <c r="BV7" s="159" t="s">
        <v>466</v>
      </c>
      <c r="BW7" s="159" t="s">
        <v>467</v>
      </c>
      <c r="BX7" s="159" t="s">
        <v>468</v>
      </c>
      <c r="BY7" s="159" t="s">
        <v>469</v>
      </c>
      <c r="BZ7" s="159" t="s">
        <v>470</v>
      </c>
      <c r="CA7" s="159" t="s">
        <v>471</v>
      </c>
      <c r="CB7" s="159" t="s">
        <v>472</v>
      </c>
      <c r="CC7" s="159" t="s">
        <v>473</v>
      </c>
      <c r="CD7" s="159" t="s">
        <v>474</v>
      </c>
      <c r="CE7" s="159" t="s">
        <v>475</v>
      </c>
      <c r="CF7" s="159" t="s">
        <v>476</v>
      </c>
      <c r="CG7" s="159" t="s">
        <v>477</v>
      </c>
      <c r="CH7" s="159" t="s">
        <v>478</v>
      </c>
    </row>
    <row r="8" spans="1:86" ht="15.75" x14ac:dyDescent="0.25">
      <c r="A8" s="174"/>
      <c r="B8" s="213" t="s">
        <v>231</v>
      </c>
      <c r="C8" s="234"/>
      <c r="D8" s="234"/>
      <c r="E8" s="234"/>
      <c r="F8" s="234"/>
      <c r="G8" s="234"/>
      <c r="H8" s="234"/>
      <c r="I8" s="234"/>
      <c r="J8" s="203"/>
      <c r="K8" s="203"/>
      <c r="L8" s="203"/>
      <c r="M8" s="203"/>
      <c r="N8" s="203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174"/>
      <c r="AS8" s="187"/>
      <c r="AT8" s="187"/>
      <c r="AU8" s="187"/>
      <c r="AV8" s="187"/>
      <c r="AW8" s="187"/>
      <c r="AX8" s="187"/>
      <c r="AY8" s="187"/>
      <c r="AZ8" s="187"/>
      <c r="BA8" s="174"/>
      <c r="BB8" s="202"/>
      <c r="BC8" s="203"/>
      <c r="BD8" s="203"/>
      <c r="BE8" s="203"/>
      <c r="BF8" s="203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U8" s="204"/>
      <c r="BV8" s="204"/>
      <c r="BW8" s="204"/>
      <c r="BX8" s="204"/>
      <c r="BY8" s="204"/>
      <c r="BZ8" s="204"/>
      <c r="CA8" s="204"/>
      <c r="CB8" s="204"/>
      <c r="CC8" s="204"/>
      <c r="CD8" s="204"/>
      <c r="CE8" s="204"/>
      <c r="CF8" s="204"/>
      <c r="CG8" s="204"/>
      <c r="CH8" s="204"/>
    </row>
    <row r="9" spans="1:86" x14ac:dyDescent="0.25">
      <c r="A9" s="174"/>
      <c r="B9" s="161">
        <v>1</v>
      </c>
      <c r="C9" s="216"/>
      <c r="D9" s="216"/>
      <c r="E9" s="216"/>
      <c r="F9" s="216"/>
      <c r="G9" s="216"/>
      <c r="H9" s="217" t="s">
        <v>197</v>
      </c>
      <c r="I9" s="205"/>
      <c r="J9" s="205"/>
      <c r="K9" s="205"/>
      <c r="L9" s="205"/>
      <c r="M9" s="205"/>
      <c r="N9" s="205"/>
      <c r="O9" s="206"/>
      <c r="P9" s="171"/>
      <c r="Q9" s="171"/>
      <c r="R9" s="171"/>
      <c r="S9" s="171">
        <f>SUM(P9:R9)</f>
        <v>0</v>
      </c>
      <c r="T9" s="171"/>
      <c r="U9" s="171"/>
      <c r="V9" s="171"/>
      <c r="W9" s="171">
        <f>SUM(T9:V9)</f>
        <v>0</v>
      </c>
      <c r="X9" s="171"/>
      <c r="Y9" s="171"/>
      <c r="Z9" s="171"/>
      <c r="AA9" s="171">
        <f>SUM(X9:Z9)</f>
        <v>0</v>
      </c>
      <c r="AB9" s="171"/>
      <c r="AC9" s="171"/>
      <c r="AD9" s="171"/>
      <c r="AE9" s="171">
        <f>SUM(AB9:AD9)</f>
        <v>0</v>
      </c>
      <c r="AF9" s="171"/>
      <c r="AG9" s="171"/>
      <c r="AH9" s="171"/>
      <c r="AI9" s="171">
        <f>SUM(AF9:AH9)</f>
        <v>0</v>
      </c>
      <c r="AJ9" s="171"/>
      <c r="AK9" s="171"/>
      <c r="AL9" s="171"/>
      <c r="AM9" s="171">
        <f>SUM(AJ9:AL9)</f>
        <v>0</v>
      </c>
      <c r="AN9" s="171">
        <f>P9+T9+X9+AB9+AF9+AJ9</f>
        <v>0</v>
      </c>
      <c r="AO9" s="171">
        <f t="shared" ref="AO9:AO18" si="0">Q9+U9+Y9+AC9+AG9+AK9</f>
        <v>0</v>
      </c>
      <c r="AP9" s="171">
        <f t="shared" ref="AP9:AP18" si="1">R9+V9+Z9+AD9+AH9+AL9</f>
        <v>0</v>
      </c>
      <c r="AQ9" s="171">
        <f>SUM(AN9:AP9)</f>
        <v>0</v>
      </c>
      <c r="AR9" s="174"/>
      <c r="AS9" s="188"/>
      <c r="AT9" s="189" t="str">
        <f>IFERROR(VLOOKUP(AS9,Legenda[],4,FALSE), "[-]")</f>
        <v>[-]</v>
      </c>
      <c r="AU9" s="188"/>
      <c r="AV9" s="188"/>
      <c r="AW9" s="188"/>
      <c r="AX9" s="188"/>
      <c r="AY9" s="188"/>
      <c r="AZ9" s="188"/>
      <c r="BA9" s="174"/>
      <c r="BB9" s="205"/>
      <c r="BC9" s="205"/>
      <c r="BD9" s="205"/>
      <c r="BE9" s="205"/>
      <c r="BF9" s="205"/>
      <c r="BG9" s="206"/>
      <c r="BH9" s="171"/>
      <c r="BI9" s="171"/>
      <c r="BJ9" s="171"/>
      <c r="BK9" s="171">
        <f>SUM(BH9:BJ9)</f>
        <v>0</v>
      </c>
      <c r="BL9" s="171"/>
      <c r="BM9" s="171"/>
      <c r="BN9" s="171"/>
      <c r="BO9" s="171">
        <f>SUM(BL9:BN9)</f>
        <v>0</v>
      </c>
      <c r="BP9" s="171"/>
      <c r="BQ9" s="171"/>
      <c r="BR9" s="171"/>
      <c r="BS9" s="171">
        <f>SUM(BP9:BR9)</f>
        <v>0</v>
      </c>
      <c r="BU9" s="171">
        <f>O9-BG9</f>
        <v>0</v>
      </c>
      <c r="BV9" s="171">
        <f t="shared" ref="BV9:BV18" si="2">P9-BH9</f>
        <v>0</v>
      </c>
      <c r="BW9" s="171">
        <f t="shared" ref="BW9:BW18" si="3">Q9-BI9</f>
        <v>0</v>
      </c>
      <c r="BX9" s="171">
        <f t="shared" ref="BX9:BX18" si="4">R9-BJ9</f>
        <v>0</v>
      </c>
      <c r="BY9" s="171">
        <f>SUM(BV9:BX9)</f>
        <v>0</v>
      </c>
      <c r="BZ9" s="171">
        <f t="shared" ref="BZ9:BZ18" si="5">T9-BL9</f>
        <v>0</v>
      </c>
      <c r="CA9" s="171">
        <f t="shared" ref="CA9:CA18" si="6">U9-BM9</f>
        <v>0</v>
      </c>
      <c r="CB9" s="171">
        <f t="shared" ref="CB9:CB18" si="7">V9-BN9</f>
        <v>0</v>
      </c>
      <c r="CC9" s="171">
        <f>SUM(BZ9:CB9)</f>
        <v>0</v>
      </c>
      <c r="CD9" s="171">
        <f t="shared" ref="CD9:CD18" si="8">X9-BP9</f>
        <v>0</v>
      </c>
      <c r="CE9" s="171">
        <f t="shared" ref="CE9:CE18" si="9">Y9-BQ9</f>
        <v>0</v>
      </c>
      <c r="CF9" s="171">
        <f t="shared" ref="CF9:CF18" si="10">Z9-BR9</f>
        <v>0</v>
      </c>
      <c r="CG9" s="171">
        <f>SUM(CD9:CF9)</f>
        <v>0</v>
      </c>
      <c r="CH9" s="171"/>
    </row>
    <row r="10" spans="1:86" x14ac:dyDescent="0.25">
      <c r="A10" s="174"/>
      <c r="B10" s="161">
        <f t="shared" ref="B10:B18" si="11">B9+1</f>
        <v>2</v>
      </c>
      <c r="C10" s="216"/>
      <c r="D10" s="216"/>
      <c r="E10" s="216"/>
      <c r="F10" s="216"/>
      <c r="G10" s="216"/>
      <c r="H10" s="217" t="s">
        <v>197</v>
      </c>
      <c r="I10" s="205"/>
      <c r="J10" s="205"/>
      <c r="K10" s="205"/>
      <c r="L10" s="205"/>
      <c r="M10" s="205"/>
      <c r="N10" s="205"/>
      <c r="O10" s="206"/>
      <c r="P10" s="171"/>
      <c r="Q10" s="171"/>
      <c r="R10" s="171"/>
      <c r="S10" s="171">
        <f>SUM(P10:R10)</f>
        <v>0</v>
      </c>
      <c r="T10" s="171"/>
      <c r="U10" s="171"/>
      <c r="V10" s="171"/>
      <c r="W10" s="171">
        <f t="shared" ref="W10:W18" si="12">SUM(T10:V10)</f>
        <v>0</v>
      </c>
      <c r="X10" s="171"/>
      <c r="Y10" s="171"/>
      <c r="Z10" s="171"/>
      <c r="AA10" s="171">
        <f t="shared" ref="AA10:AA18" si="13">SUM(X10:Z10)</f>
        <v>0</v>
      </c>
      <c r="AB10" s="171"/>
      <c r="AC10" s="171"/>
      <c r="AD10" s="171"/>
      <c r="AE10" s="171">
        <f t="shared" ref="AE10:AE18" si="14">SUM(AB10:AD10)</f>
        <v>0</v>
      </c>
      <c r="AF10" s="171"/>
      <c r="AG10" s="171"/>
      <c r="AH10" s="171"/>
      <c r="AI10" s="171">
        <f t="shared" ref="AI10:AI18" si="15">SUM(AF10:AH10)</f>
        <v>0</v>
      </c>
      <c r="AJ10" s="171"/>
      <c r="AK10" s="171"/>
      <c r="AL10" s="171"/>
      <c r="AM10" s="171">
        <f t="shared" ref="AM10:AM18" si="16">SUM(AJ10:AL10)</f>
        <v>0</v>
      </c>
      <c r="AN10" s="171">
        <f t="shared" ref="AN10:AN18" si="17">P10+T10+X10+AB10+AF10+AJ10</f>
        <v>0</v>
      </c>
      <c r="AO10" s="171">
        <f t="shared" si="0"/>
        <v>0</v>
      </c>
      <c r="AP10" s="171">
        <f t="shared" si="1"/>
        <v>0</v>
      </c>
      <c r="AQ10" s="171">
        <f t="shared" ref="AQ10:AQ18" si="18">SUM(AN10:AP10)</f>
        <v>0</v>
      </c>
      <c r="AR10" s="174"/>
      <c r="AS10" s="188"/>
      <c r="AT10" s="189" t="str">
        <f>IFERROR(VLOOKUP(AS10,Legenda[],4,FALSE), "[-]")</f>
        <v>[-]</v>
      </c>
      <c r="AU10" s="188"/>
      <c r="AV10" s="188"/>
      <c r="AW10" s="188"/>
      <c r="AX10" s="188"/>
      <c r="AY10" s="188"/>
      <c r="AZ10" s="188"/>
      <c r="BA10" s="174"/>
      <c r="BB10" s="205"/>
      <c r="BC10" s="205"/>
      <c r="BD10" s="205"/>
      <c r="BE10" s="205"/>
      <c r="BF10" s="205"/>
      <c r="BG10" s="206"/>
      <c r="BH10" s="171"/>
      <c r="BI10" s="171"/>
      <c r="BJ10" s="171"/>
      <c r="BK10" s="171">
        <f t="shared" ref="BK10:BK18" si="19">SUM(BH10:BJ10)</f>
        <v>0</v>
      </c>
      <c r="BL10" s="171"/>
      <c r="BM10" s="171"/>
      <c r="BN10" s="171"/>
      <c r="BO10" s="171">
        <f t="shared" ref="BO10:BO18" si="20">SUM(BL10:BN10)</f>
        <v>0</v>
      </c>
      <c r="BP10" s="171"/>
      <c r="BQ10" s="171"/>
      <c r="BR10" s="171"/>
      <c r="BS10" s="171">
        <f t="shared" ref="BS10:BS18" si="21">SUM(BP10:BR10)</f>
        <v>0</v>
      </c>
      <c r="BU10" s="171">
        <f t="shared" ref="BU10:BU18" si="22">O10-BG10</f>
        <v>0</v>
      </c>
      <c r="BV10" s="171">
        <f t="shared" si="2"/>
        <v>0</v>
      </c>
      <c r="BW10" s="171">
        <f t="shared" si="3"/>
        <v>0</v>
      </c>
      <c r="BX10" s="171">
        <f t="shared" si="4"/>
        <v>0</v>
      </c>
      <c r="BY10" s="171">
        <f t="shared" ref="BY10:BY18" si="23">SUM(BV10:BX10)</f>
        <v>0</v>
      </c>
      <c r="BZ10" s="171">
        <f t="shared" si="5"/>
        <v>0</v>
      </c>
      <c r="CA10" s="171">
        <f t="shared" si="6"/>
        <v>0</v>
      </c>
      <c r="CB10" s="171">
        <f t="shared" si="7"/>
        <v>0</v>
      </c>
      <c r="CC10" s="171">
        <f t="shared" ref="CC10:CC18" si="24">SUM(BZ10:CB10)</f>
        <v>0</v>
      </c>
      <c r="CD10" s="171">
        <f t="shared" si="8"/>
        <v>0</v>
      </c>
      <c r="CE10" s="171">
        <f t="shared" si="9"/>
        <v>0</v>
      </c>
      <c r="CF10" s="171">
        <f t="shared" si="10"/>
        <v>0</v>
      </c>
      <c r="CG10" s="171">
        <f t="shared" ref="CG10:CG18" si="25">SUM(CD10:CF10)</f>
        <v>0</v>
      </c>
      <c r="CH10" s="171"/>
    </row>
    <row r="11" spans="1:86" x14ac:dyDescent="0.25">
      <c r="A11" s="174"/>
      <c r="B11" s="161">
        <f t="shared" si="11"/>
        <v>3</v>
      </c>
      <c r="C11" s="216"/>
      <c r="D11" s="216"/>
      <c r="E11" s="216"/>
      <c r="F11" s="216"/>
      <c r="G11" s="216"/>
      <c r="H11" s="217" t="s">
        <v>197</v>
      </c>
      <c r="I11" s="205"/>
      <c r="J11" s="205"/>
      <c r="K11" s="205"/>
      <c r="L11" s="205"/>
      <c r="M11" s="205"/>
      <c r="N11" s="205"/>
      <c r="O11" s="206"/>
      <c r="P11" s="171"/>
      <c r="Q11" s="171"/>
      <c r="R11" s="171"/>
      <c r="S11" s="171">
        <f t="shared" ref="S11:S18" si="26">SUM(P11:R11)</f>
        <v>0</v>
      </c>
      <c r="T11" s="171"/>
      <c r="U11" s="171"/>
      <c r="V11" s="171"/>
      <c r="W11" s="171">
        <f t="shared" si="12"/>
        <v>0</v>
      </c>
      <c r="X11" s="171"/>
      <c r="Y11" s="171"/>
      <c r="Z11" s="171"/>
      <c r="AA11" s="171">
        <f t="shared" si="13"/>
        <v>0</v>
      </c>
      <c r="AB11" s="171"/>
      <c r="AC11" s="171"/>
      <c r="AD11" s="171"/>
      <c r="AE11" s="171">
        <f t="shared" si="14"/>
        <v>0</v>
      </c>
      <c r="AF11" s="171"/>
      <c r="AG11" s="171"/>
      <c r="AH11" s="171"/>
      <c r="AI11" s="171">
        <f t="shared" si="15"/>
        <v>0</v>
      </c>
      <c r="AJ11" s="171"/>
      <c r="AK11" s="171"/>
      <c r="AL11" s="171"/>
      <c r="AM11" s="171">
        <f t="shared" si="16"/>
        <v>0</v>
      </c>
      <c r="AN11" s="171">
        <f t="shared" si="17"/>
        <v>0</v>
      </c>
      <c r="AO11" s="171">
        <f t="shared" si="0"/>
        <v>0</v>
      </c>
      <c r="AP11" s="171">
        <f t="shared" si="1"/>
        <v>0</v>
      </c>
      <c r="AQ11" s="171">
        <f t="shared" si="18"/>
        <v>0</v>
      </c>
      <c r="AR11" s="174"/>
      <c r="AS11" s="188"/>
      <c r="AT11" s="189" t="str">
        <f>IFERROR(VLOOKUP(AS11,Legenda[],4,FALSE), "[-]")</f>
        <v>[-]</v>
      </c>
      <c r="AU11" s="188"/>
      <c r="AV11" s="188"/>
      <c r="AW11" s="188"/>
      <c r="AX11" s="188"/>
      <c r="AY11" s="188"/>
      <c r="AZ11" s="188"/>
      <c r="BA11" s="174"/>
      <c r="BB11" s="205"/>
      <c r="BC11" s="205"/>
      <c r="BD11" s="205"/>
      <c r="BE11" s="205"/>
      <c r="BF11" s="205"/>
      <c r="BG11" s="206"/>
      <c r="BH11" s="171"/>
      <c r="BI11" s="171"/>
      <c r="BJ11" s="171"/>
      <c r="BK11" s="171">
        <f t="shared" si="19"/>
        <v>0</v>
      </c>
      <c r="BL11" s="171"/>
      <c r="BM11" s="171"/>
      <c r="BN11" s="171"/>
      <c r="BO11" s="171">
        <f t="shared" si="20"/>
        <v>0</v>
      </c>
      <c r="BP11" s="171"/>
      <c r="BQ11" s="171"/>
      <c r="BR11" s="171"/>
      <c r="BS11" s="171">
        <f t="shared" si="21"/>
        <v>0</v>
      </c>
      <c r="BU11" s="171">
        <f t="shared" si="22"/>
        <v>0</v>
      </c>
      <c r="BV11" s="171">
        <f t="shared" si="2"/>
        <v>0</v>
      </c>
      <c r="BW11" s="171">
        <f t="shared" si="3"/>
        <v>0</v>
      </c>
      <c r="BX11" s="171">
        <f t="shared" si="4"/>
        <v>0</v>
      </c>
      <c r="BY11" s="171">
        <f t="shared" si="23"/>
        <v>0</v>
      </c>
      <c r="BZ11" s="171">
        <f t="shared" si="5"/>
        <v>0</v>
      </c>
      <c r="CA11" s="171">
        <f t="shared" si="6"/>
        <v>0</v>
      </c>
      <c r="CB11" s="171">
        <f t="shared" si="7"/>
        <v>0</v>
      </c>
      <c r="CC11" s="171">
        <f t="shared" si="24"/>
        <v>0</v>
      </c>
      <c r="CD11" s="171">
        <f t="shared" si="8"/>
        <v>0</v>
      </c>
      <c r="CE11" s="171">
        <f t="shared" si="9"/>
        <v>0</v>
      </c>
      <c r="CF11" s="171">
        <f t="shared" si="10"/>
        <v>0</v>
      </c>
      <c r="CG11" s="171">
        <f t="shared" si="25"/>
        <v>0</v>
      </c>
      <c r="CH11" s="171"/>
    </row>
    <row r="12" spans="1:86" x14ac:dyDescent="0.25">
      <c r="A12" s="174"/>
      <c r="B12" s="161">
        <f t="shared" si="11"/>
        <v>4</v>
      </c>
      <c r="C12" s="216"/>
      <c r="D12" s="216"/>
      <c r="E12" s="216"/>
      <c r="F12" s="216"/>
      <c r="G12" s="216"/>
      <c r="H12" s="217" t="s">
        <v>197</v>
      </c>
      <c r="I12" s="205"/>
      <c r="J12" s="205"/>
      <c r="K12" s="205"/>
      <c r="L12" s="205"/>
      <c r="M12" s="205"/>
      <c r="N12" s="205"/>
      <c r="O12" s="206"/>
      <c r="P12" s="171"/>
      <c r="Q12" s="171"/>
      <c r="R12" s="171"/>
      <c r="S12" s="171">
        <f>SUM(P12:R12)</f>
        <v>0</v>
      </c>
      <c r="T12" s="171"/>
      <c r="U12" s="171"/>
      <c r="V12" s="171"/>
      <c r="W12" s="171">
        <f>SUM(T12:V12)</f>
        <v>0</v>
      </c>
      <c r="X12" s="171"/>
      <c r="Y12" s="171"/>
      <c r="Z12" s="171"/>
      <c r="AA12" s="171">
        <f t="shared" si="13"/>
        <v>0</v>
      </c>
      <c r="AB12" s="171"/>
      <c r="AC12" s="171"/>
      <c r="AD12" s="171"/>
      <c r="AE12" s="171">
        <f t="shared" si="14"/>
        <v>0</v>
      </c>
      <c r="AF12" s="171"/>
      <c r="AG12" s="171"/>
      <c r="AH12" s="171"/>
      <c r="AI12" s="171">
        <f t="shared" si="15"/>
        <v>0</v>
      </c>
      <c r="AJ12" s="171"/>
      <c r="AK12" s="171"/>
      <c r="AL12" s="171"/>
      <c r="AM12" s="171">
        <f t="shared" si="16"/>
        <v>0</v>
      </c>
      <c r="AN12" s="171">
        <f t="shared" si="17"/>
        <v>0</v>
      </c>
      <c r="AO12" s="171">
        <f t="shared" si="0"/>
        <v>0</v>
      </c>
      <c r="AP12" s="171">
        <f t="shared" si="1"/>
        <v>0</v>
      </c>
      <c r="AQ12" s="171">
        <f t="shared" si="18"/>
        <v>0</v>
      </c>
      <c r="AR12" s="174"/>
      <c r="AS12" s="188"/>
      <c r="AT12" s="189" t="str">
        <f>IFERROR(VLOOKUP(AS12,Legenda[],4,FALSE), "[-]")</f>
        <v>[-]</v>
      </c>
      <c r="AU12" s="188"/>
      <c r="AV12" s="188"/>
      <c r="AW12" s="188"/>
      <c r="AX12" s="188"/>
      <c r="AY12" s="188"/>
      <c r="AZ12" s="188"/>
      <c r="BA12" s="174"/>
      <c r="BB12" s="205"/>
      <c r="BC12" s="205"/>
      <c r="BD12" s="205"/>
      <c r="BE12" s="205"/>
      <c r="BF12" s="205"/>
      <c r="BG12" s="206"/>
      <c r="BH12" s="171"/>
      <c r="BI12" s="171"/>
      <c r="BJ12" s="171"/>
      <c r="BK12" s="171">
        <f t="shared" si="19"/>
        <v>0</v>
      </c>
      <c r="BL12" s="171"/>
      <c r="BM12" s="171"/>
      <c r="BN12" s="171"/>
      <c r="BO12" s="171">
        <f t="shared" si="20"/>
        <v>0</v>
      </c>
      <c r="BP12" s="171"/>
      <c r="BQ12" s="171"/>
      <c r="BR12" s="171"/>
      <c r="BS12" s="171">
        <f t="shared" si="21"/>
        <v>0</v>
      </c>
      <c r="BU12" s="171">
        <f t="shared" si="22"/>
        <v>0</v>
      </c>
      <c r="BV12" s="171">
        <f t="shared" si="2"/>
        <v>0</v>
      </c>
      <c r="BW12" s="171">
        <f t="shared" si="3"/>
        <v>0</v>
      </c>
      <c r="BX12" s="171">
        <f t="shared" si="4"/>
        <v>0</v>
      </c>
      <c r="BY12" s="171">
        <f t="shared" si="23"/>
        <v>0</v>
      </c>
      <c r="BZ12" s="171">
        <f t="shared" si="5"/>
        <v>0</v>
      </c>
      <c r="CA12" s="171">
        <f t="shared" si="6"/>
        <v>0</v>
      </c>
      <c r="CB12" s="171">
        <f t="shared" si="7"/>
        <v>0</v>
      </c>
      <c r="CC12" s="171">
        <f t="shared" si="24"/>
        <v>0</v>
      </c>
      <c r="CD12" s="171">
        <f t="shared" si="8"/>
        <v>0</v>
      </c>
      <c r="CE12" s="171">
        <f t="shared" si="9"/>
        <v>0</v>
      </c>
      <c r="CF12" s="171">
        <f t="shared" si="10"/>
        <v>0</v>
      </c>
      <c r="CG12" s="171">
        <f t="shared" si="25"/>
        <v>0</v>
      </c>
      <c r="CH12" s="171"/>
    </row>
    <row r="13" spans="1:86" x14ac:dyDescent="0.25">
      <c r="A13" s="174"/>
      <c r="B13" s="161">
        <f t="shared" si="11"/>
        <v>5</v>
      </c>
      <c r="C13" s="216"/>
      <c r="D13" s="216"/>
      <c r="E13" s="216"/>
      <c r="F13" s="216"/>
      <c r="G13" s="216"/>
      <c r="H13" s="217" t="s">
        <v>197</v>
      </c>
      <c r="I13" s="205"/>
      <c r="J13" s="205"/>
      <c r="K13" s="205"/>
      <c r="L13" s="205"/>
      <c r="M13" s="205"/>
      <c r="N13" s="205"/>
      <c r="O13" s="206"/>
      <c r="P13" s="171"/>
      <c r="Q13" s="171"/>
      <c r="R13" s="171"/>
      <c r="S13" s="171">
        <f t="shared" si="26"/>
        <v>0</v>
      </c>
      <c r="T13" s="171"/>
      <c r="U13" s="171"/>
      <c r="V13" s="171"/>
      <c r="W13" s="171">
        <f t="shared" si="12"/>
        <v>0</v>
      </c>
      <c r="X13" s="171"/>
      <c r="Y13" s="171"/>
      <c r="Z13" s="171"/>
      <c r="AA13" s="171">
        <f t="shared" si="13"/>
        <v>0</v>
      </c>
      <c r="AB13" s="171"/>
      <c r="AC13" s="171"/>
      <c r="AD13" s="171"/>
      <c r="AE13" s="171">
        <f t="shared" si="14"/>
        <v>0</v>
      </c>
      <c r="AF13" s="171"/>
      <c r="AG13" s="171"/>
      <c r="AH13" s="171"/>
      <c r="AI13" s="171">
        <f t="shared" si="15"/>
        <v>0</v>
      </c>
      <c r="AJ13" s="171"/>
      <c r="AK13" s="171"/>
      <c r="AL13" s="171"/>
      <c r="AM13" s="171">
        <f t="shared" si="16"/>
        <v>0</v>
      </c>
      <c r="AN13" s="171">
        <f t="shared" si="17"/>
        <v>0</v>
      </c>
      <c r="AO13" s="171">
        <f t="shared" si="0"/>
        <v>0</v>
      </c>
      <c r="AP13" s="171">
        <f t="shared" si="1"/>
        <v>0</v>
      </c>
      <c r="AQ13" s="171">
        <f t="shared" si="18"/>
        <v>0</v>
      </c>
      <c r="AR13" s="174"/>
      <c r="AS13" s="188"/>
      <c r="AT13" s="189" t="str">
        <f>IFERROR(VLOOKUP(AS13,Legenda[],4,FALSE), "[-]")</f>
        <v>[-]</v>
      </c>
      <c r="AU13" s="188"/>
      <c r="AV13" s="188"/>
      <c r="AW13" s="188"/>
      <c r="AX13" s="188"/>
      <c r="AY13" s="188"/>
      <c r="AZ13" s="188"/>
      <c r="BA13" s="174"/>
      <c r="BB13" s="205"/>
      <c r="BC13" s="205"/>
      <c r="BD13" s="205"/>
      <c r="BE13" s="205"/>
      <c r="BF13" s="205"/>
      <c r="BG13" s="206"/>
      <c r="BH13" s="171"/>
      <c r="BI13" s="171"/>
      <c r="BJ13" s="171"/>
      <c r="BK13" s="171">
        <f t="shared" si="19"/>
        <v>0</v>
      </c>
      <c r="BL13" s="171"/>
      <c r="BM13" s="171"/>
      <c r="BN13" s="171"/>
      <c r="BO13" s="171">
        <f t="shared" si="20"/>
        <v>0</v>
      </c>
      <c r="BP13" s="171"/>
      <c r="BQ13" s="171"/>
      <c r="BR13" s="171"/>
      <c r="BS13" s="171">
        <f t="shared" si="21"/>
        <v>0</v>
      </c>
      <c r="BU13" s="171">
        <f t="shared" si="22"/>
        <v>0</v>
      </c>
      <c r="BV13" s="171">
        <f t="shared" si="2"/>
        <v>0</v>
      </c>
      <c r="BW13" s="171">
        <f t="shared" si="3"/>
        <v>0</v>
      </c>
      <c r="BX13" s="171">
        <f t="shared" si="4"/>
        <v>0</v>
      </c>
      <c r="BY13" s="171">
        <f t="shared" si="23"/>
        <v>0</v>
      </c>
      <c r="BZ13" s="171">
        <f t="shared" si="5"/>
        <v>0</v>
      </c>
      <c r="CA13" s="171">
        <f t="shared" si="6"/>
        <v>0</v>
      </c>
      <c r="CB13" s="171">
        <f t="shared" si="7"/>
        <v>0</v>
      </c>
      <c r="CC13" s="171">
        <f t="shared" si="24"/>
        <v>0</v>
      </c>
      <c r="CD13" s="171">
        <f t="shared" si="8"/>
        <v>0</v>
      </c>
      <c r="CE13" s="171">
        <f t="shared" si="9"/>
        <v>0</v>
      </c>
      <c r="CF13" s="171">
        <f t="shared" si="10"/>
        <v>0</v>
      </c>
      <c r="CG13" s="171">
        <f t="shared" si="25"/>
        <v>0</v>
      </c>
      <c r="CH13" s="171"/>
    </row>
    <row r="14" spans="1:86" x14ac:dyDescent="0.25">
      <c r="A14" s="174"/>
      <c r="B14" s="161">
        <f t="shared" si="11"/>
        <v>6</v>
      </c>
      <c r="C14" s="216"/>
      <c r="D14" s="216"/>
      <c r="E14" s="216"/>
      <c r="F14" s="216"/>
      <c r="G14" s="216"/>
      <c r="H14" s="217" t="s">
        <v>197</v>
      </c>
      <c r="I14" s="205"/>
      <c r="J14" s="205"/>
      <c r="K14" s="205"/>
      <c r="L14" s="205"/>
      <c r="M14" s="205"/>
      <c r="N14" s="205"/>
      <c r="O14" s="206"/>
      <c r="P14" s="171"/>
      <c r="Q14" s="171"/>
      <c r="R14" s="171"/>
      <c r="S14" s="171">
        <f t="shared" si="26"/>
        <v>0</v>
      </c>
      <c r="T14" s="171"/>
      <c r="U14" s="171"/>
      <c r="V14" s="171"/>
      <c r="W14" s="171">
        <f t="shared" si="12"/>
        <v>0</v>
      </c>
      <c r="X14" s="171"/>
      <c r="Y14" s="171"/>
      <c r="Z14" s="171"/>
      <c r="AA14" s="171">
        <f t="shared" si="13"/>
        <v>0</v>
      </c>
      <c r="AB14" s="171"/>
      <c r="AC14" s="171"/>
      <c r="AD14" s="171"/>
      <c r="AE14" s="171">
        <f t="shared" si="14"/>
        <v>0</v>
      </c>
      <c r="AF14" s="171"/>
      <c r="AG14" s="171"/>
      <c r="AH14" s="171"/>
      <c r="AI14" s="171">
        <f t="shared" si="15"/>
        <v>0</v>
      </c>
      <c r="AJ14" s="171"/>
      <c r="AK14" s="171"/>
      <c r="AL14" s="171"/>
      <c r="AM14" s="171">
        <f t="shared" si="16"/>
        <v>0</v>
      </c>
      <c r="AN14" s="171">
        <f t="shared" si="17"/>
        <v>0</v>
      </c>
      <c r="AO14" s="171">
        <f t="shared" si="0"/>
        <v>0</v>
      </c>
      <c r="AP14" s="171">
        <f t="shared" si="1"/>
        <v>0</v>
      </c>
      <c r="AQ14" s="171">
        <f t="shared" si="18"/>
        <v>0</v>
      </c>
      <c r="AR14" s="174"/>
      <c r="AS14" s="188"/>
      <c r="AT14" s="189" t="str">
        <f>IFERROR(VLOOKUP(AS14,Legenda[],4,FALSE), "[-]")</f>
        <v>[-]</v>
      </c>
      <c r="AU14" s="188"/>
      <c r="AV14" s="188"/>
      <c r="AW14" s="188"/>
      <c r="AX14" s="188"/>
      <c r="AY14" s="188"/>
      <c r="AZ14" s="188"/>
      <c r="BA14" s="174"/>
      <c r="BB14" s="205"/>
      <c r="BC14" s="205"/>
      <c r="BD14" s="205"/>
      <c r="BE14" s="205"/>
      <c r="BF14" s="205"/>
      <c r="BG14" s="206"/>
      <c r="BH14" s="171"/>
      <c r="BI14" s="171"/>
      <c r="BJ14" s="171"/>
      <c r="BK14" s="171">
        <f t="shared" si="19"/>
        <v>0</v>
      </c>
      <c r="BL14" s="171"/>
      <c r="BM14" s="171"/>
      <c r="BN14" s="171"/>
      <c r="BO14" s="171">
        <f t="shared" si="20"/>
        <v>0</v>
      </c>
      <c r="BP14" s="171"/>
      <c r="BQ14" s="171"/>
      <c r="BR14" s="171"/>
      <c r="BS14" s="171">
        <f t="shared" si="21"/>
        <v>0</v>
      </c>
      <c r="BU14" s="171">
        <f t="shared" si="22"/>
        <v>0</v>
      </c>
      <c r="BV14" s="171">
        <f t="shared" si="2"/>
        <v>0</v>
      </c>
      <c r="BW14" s="171">
        <f t="shared" si="3"/>
        <v>0</v>
      </c>
      <c r="BX14" s="171">
        <f t="shared" si="4"/>
        <v>0</v>
      </c>
      <c r="BY14" s="171">
        <f t="shared" si="23"/>
        <v>0</v>
      </c>
      <c r="BZ14" s="171">
        <f t="shared" si="5"/>
        <v>0</v>
      </c>
      <c r="CA14" s="171">
        <f t="shared" si="6"/>
        <v>0</v>
      </c>
      <c r="CB14" s="171">
        <f t="shared" si="7"/>
        <v>0</v>
      </c>
      <c r="CC14" s="171">
        <f t="shared" si="24"/>
        <v>0</v>
      </c>
      <c r="CD14" s="171">
        <f t="shared" si="8"/>
        <v>0</v>
      </c>
      <c r="CE14" s="171">
        <f t="shared" si="9"/>
        <v>0</v>
      </c>
      <c r="CF14" s="171">
        <f t="shared" si="10"/>
        <v>0</v>
      </c>
      <c r="CG14" s="171">
        <f t="shared" si="25"/>
        <v>0</v>
      </c>
      <c r="CH14" s="171"/>
    </row>
    <row r="15" spans="1:86" x14ac:dyDescent="0.25">
      <c r="A15" s="174"/>
      <c r="B15" s="161">
        <f t="shared" si="11"/>
        <v>7</v>
      </c>
      <c r="C15" s="216"/>
      <c r="D15" s="216"/>
      <c r="E15" s="216"/>
      <c r="F15" s="216"/>
      <c r="G15" s="216"/>
      <c r="H15" s="217" t="s">
        <v>197</v>
      </c>
      <c r="I15" s="205"/>
      <c r="J15" s="205"/>
      <c r="K15" s="205"/>
      <c r="L15" s="205"/>
      <c r="M15" s="205"/>
      <c r="N15" s="205"/>
      <c r="O15" s="206"/>
      <c r="P15" s="171"/>
      <c r="Q15" s="171"/>
      <c r="R15" s="171"/>
      <c r="S15" s="171">
        <f t="shared" si="26"/>
        <v>0</v>
      </c>
      <c r="T15" s="171"/>
      <c r="U15" s="171"/>
      <c r="V15" s="171"/>
      <c r="W15" s="171">
        <f t="shared" si="12"/>
        <v>0</v>
      </c>
      <c r="X15" s="171"/>
      <c r="Y15" s="171"/>
      <c r="Z15" s="171"/>
      <c r="AA15" s="171">
        <f t="shared" si="13"/>
        <v>0</v>
      </c>
      <c r="AB15" s="171"/>
      <c r="AC15" s="171"/>
      <c r="AD15" s="171"/>
      <c r="AE15" s="171">
        <f t="shared" si="14"/>
        <v>0</v>
      </c>
      <c r="AF15" s="171"/>
      <c r="AG15" s="171"/>
      <c r="AH15" s="171"/>
      <c r="AI15" s="171">
        <f t="shared" si="15"/>
        <v>0</v>
      </c>
      <c r="AJ15" s="171"/>
      <c r="AK15" s="171"/>
      <c r="AL15" s="171"/>
      <c r="AM15" s="171">
        <f t="shared" si="16"/>
        <v>0</v>
      </c>
      <c r="AN15" s="171">
        <f t="shared" si="17"/>
        <v>0</v>
      </c>
      <c r="AO15" s="171">
        <f t="shared" si="0"/>
        <v>0</v>
      </c>
      <c r="AP15" s="171">
        <f t="shared" si="1"/>
        <v>0</v>
      </c>
      <c r="AQ15" s="171">
        <f t="shared" si="18"/>
        <v>0</v>
      </c>
      <c r="AR15" s="174"/>
      <c r="AS15" s="188"/>
      <c r="AT15" s="189" t="str">
        <f>IFERROR(VLOOKUP(AS15,Legenda[],4,FALSE), "[-]")</f>
        <v>[-]</v>
      </c>
      <c r="AU15" s="188"/>
      <c r="AV15" s="188"/>
      <c r="AW15" s="188"/>
      <c r="AX15" s="188"/>
      <c r="AY15" s="188"/>
      <c r="AZ15" s="188"/>
      <c r="BA15" s="174"/>
      <c r="BB15" s="205"/>
      <c r="BC15" s="205"/>
      <c r="BD15" s="205"/>
      <c r="BE15" s="205"/>
      <c r="BF15" s="205"/>
      <c r="BG15" s="206"/>
      <c r="BH15" s="171"/>
      <c r="BI15" s="171"/>
      <c r="BJ15" s="171"/>
      <c r="BK15" s="171">
        <f t="shared" si="19"/>
        <v>0</v>
      </c>
      <c r="BL15" s="171"/>
      <c r="BM15" s="171"/>
      <c r="BN15" s="171"/>
      <c r="BO15" s="171">
        <f t="shared" si="20"/>
        <v>0</v>
      </c>
      <c r="BP15" s="171"/>
      <c r="BQ15" s="171"/>
      <c r="BR15" s="171"/>
      <c r="BS15" s="171">
        <f t="shared" si="21"/>
        <v>0</v>
      </c>
      <c r="BU15" s="171">
        <f t="shared" si="22"/>
        <v>0</v>
      </c>
      <c r="BV15" s="171">
        <f t="shared" si="2"/>
        <v>0</v>
      </c>
      <c r="BW15" s="171">
        <f t="shared" si="3"/>
        <v>0</v>
      </c>
      <c r="BX15" s="171">
        <f t="shared" si="4"/>
        <v>0</v>
      </c>
      <c r="BY15" s="171">
        <f t="shared" si="23"/>
        <v>0</v>
      </c>
      <c r="BZ15" s="171">
        <f t="shared" si="5"/>
        <v>0</v>
      </c>
      <c r="CA15" s="171">
        <f t="shared" si="6"/>
        <v>0</v>
      </c>
      <c r="CB15" s="171">
        <f t="shared" si="7"/>
        <v>0</v>
      </c>
      <c r="CC15" s="171">
        <f t="shared" si="24"/>
        <v>0</v>
      </c>
      <c r="CD15" s="171">
        <f t="shared" si="8"/>
        <v>0</v>
      </c>
      <c r="CE15" s="171">
        <f t="shared" si="9"/>
        <v>0</v>
      </c>
      <c r="CF15" s="171">
        <f t="shared" si="10"/>
        <v>0</v>
      </c>
      <c r="CG15" s="171">
        <f t="shared" si="25"/>
        <v>0</v>
      </c>
      <c r="CH15" s="171"/>
    </row>
    <row r="16" spans="1:86" x14ac:dyDescent="0.25">
      <c r="A16" s="174"/>
      <c r="B16" s="161">
        <f t="shared" si="11"/>
        <v>8</v>
      </c>
      <c r="C16" s="216"/>
      <c r="D16" s="216"/>
      <c r="E16" s="216"/>
      <c r="F16" s="216"/>
      <c r="G16" s="216"/>
      <c r="H16" s="217" t="s">
        <v>197</v>
      </c>
      <c r="I16" s="205"/>
      <c r="J16" s="205"/>
      <c r="K16" s="205"/>
      <c r="L16" s="205"/>
      <c r="M16" s="205"/>
      <c r="N16" s="205"/>
      <c r="O16" s="206"/>
      <c r="P16" s="171"/>
      <c r="Q16" s="171"/>
      <c r="R16" s="171"/>
      <c r="S16" s="171">
        <f t="shared" si="26"/>
        <v>0</v>
      </c>
      <c r="T16" s="171"/>
      <c r="U16" s="171"/>
      <c r="V16" s="171"/>
      <c r="W16" s="171">
        <f t="shared" si="12"/>
        <v>0</v>
      </c>
      <c r="X16" s="171"/>
      <c r="Y16" s="171"/>
      <c r="Z16" s="171"/>
      <c r="AA16" s="171">
        <f t="shared" si="13"/>
        <v>0</v>
      </c>
      <c r="AB16" s="171"/>
      <c r="AC16" s="171"/>
      <c r="AD16" s="171"/>
      <c r="AE16" s="171">
        <f t="shared" si="14"/>
        <v>0</v>
      </c>
      <c r="AF16" s="171"/>
      <c r="AG16" s="171"/>
      <c r="AH16" s="171"/>
      <c r="AI16" s="171">
        <f t="shared" si="15"/>
        <v>0</v>
      </c>
      <c r="AJ16" s="171"/>
      <c r="AK16" s="171"/>
      <c r="AL16" s="171"/>
      <c r="AM16" s="171">
        <f t="shared" si="16"/>
        <v>0</v>
      </c>
      <c r="AN16" s="171">
        <f t="shared" si="17"/>
        <v>0</v>
      </c>
      <c r="AO16" s="171">
        <f t="shared" si="0"/>
        <v>0</v>
      </c>
      <c r="AP16" s="171">
        <f t="shared" si="1"/>
        <v>0</v>
      </c>
      <c r="AQ16" s="171">
        <f t="shared" si="18"/>
        <v>0</v>
      </c>
      <c r="AR16" s="174"/>
      <c r="AS16" s="188"/>
      <c r="AT16" s="189" t="str">
        <f>IFERROR(VLOOKUP(AS16,Legenda[],4,FALSE), "[-]")</f>
        <v>[-]</v>
      </c>
      <c r="AU16" s="188"/>
      <c r="AV16" s="188"/>
      <c r="AW16" s="188"/>
      <c r="AX16" s="188"/>
      <c r="AY16" s="188"/>
      <c r="AZ16" s="188"/>
      <c r="BA16" s="174"/>
      <c r="BB16" s="205"/>
      <c r="BC16" s="205"/>
      <c r="BD16" s="205"/>
      <c r="BE16" s="205"/>
      <c r="BF16" s="205"/>
      <c r="BG16" s="206"/>
      <c r="BH16" s="171"/>
      <c r="BI16" s="171"/>
      <c r="BJ16" s="171"/>
      <c r="BK16" s="171">
        <f t="shared" si="19"/>
        <v>0</v>
      </c>
      <c r="BL16" s="171"/>
      <c r="BM16" s="171"/>
      <c r="BN16" s="171"/>
      <c r="BO16" s="171">
        <f t="shared" si="20"/>
        <v>0</v>
      </c>
      <c r="BP16" s="171"/>
      <c r="BQ16" s="171"/>
      <c r="BR16" s="171"/>
      <c r="BS16" s="171">
        <f t="shared" si="21"/>
        <v>0</v>
      </c>
      <c r="BU16" s="171">
        <f t="shared" si="22"/>
        <v>0</v>
      </c>
      <c r="BV16" s="171">
        <f t="shared" si="2"/>
        <v>0</v>
      </c>
      <c r="BW16" s="171">
        <f t="shared" si="3"/>
        <v>0</v>
      </c>
      <c r="BX16" s="171">
        <f t="shared" si="4"/>
        <v>0</v>
      </c>
      <c r="BY16" s="171">
        <f t="shared" si="23"/>
        <v>0</v>
      </c>
      <c r="BZ16" s="171">
        <f t="shared" si="5"/>
        <v>0</v>
      </c>
      <c r="CA16" s="171">
        <f t="shared" si="6"/>
        <v>0</v>
      </c>
      <c r="CB16" s="171">
        <f t="shared" si="7"/>
        <v>0</v>
      </c>
      <c r="CC16" s="171">
        <f t="shared" si="24"/>
        <v>0</v>
      </c>
      <c r="CD16" s="171">
        <f t="shared" si="8"/>
        <v>0</v>
      </c>
      <c r="CE16" s="171">
        <f t="shared" si="9"/>
        <v>0</v>
      </c>
      <c r="CF16" s="171">
        <f t="shared" si="10"/>
        <v>0</v>
      </c>
      <c r="CG16" s="171">
        <f t="shared" si="25"/>
        <v>0</v>
      </c>
      <c r="CH16" s="171"/>
    </row>
    <row r="17" spans="1:86" x14ac:dyDescent="0.25">
      <c r="A17" s="174"/>
      <c r="B17" s="161">
        <f t="shared" si="11"/>
        <v>9</v>
      </c>
      <c r="C17" s="216"/>
      <c r="D17" s="216"/>
      <c r="E17" s="216"/>
      <c r="F17" s="216"/>
      <c r="G17" s="216"/>
      <c r="H17" s="217" t="s">
        <v>197</v>
      </c>
      <c r="I17" s="205"/>
      <c r="J17" s="205"/>
      <c r="K17" s="205"/>
      <c r="L17" s="205"/>
      <c r="M17" s="205"/>
      <c r="N17" s="205"/>
      <c r="O17" s="206"/>
      <c r="P17" s="171"/>
      <c r="Q17" s="171"/>
      <c r="R17" s="171"/>
      <c r="S17" s="171">
        <f t="shared" si="26"/>
        <v>0</v>
      </c>
      <c r="T17" s="171"/>
      <c r="U17" s="171"/>
      <c r="V17" s="171"/>
      <c r="W17" s="171">
        <f t="shared" si="12"/>
        <v>0</v>
      </c>
      <c r="X17" s="171"/>
      <c r="Y17" s="171"/>
      <c r="Z17" s="171"/>
      <c r="AA17" s="171">
        <f t="shared" si="13"/>
        <v>0</v>
      </c>
      <c r="AB17" s="171"/>
      <c r="AC17" s="171"/>
      <c r="AD17" s="171"/>
      <c r="AE17" s="171">
        <f t="shared" si="14"/>
        <v>0</v>
      </c>
      <c r="AF17" s="171"/>
      <c r="AG17" s="171"/>
      <c r="AH17" s="171"/>
      <c r="AI17" s="171">
        <f t="shared" si="15"/>
        <v>0</v>
      </c>
      <c r="AJ17" s="171"/>
      <c r="AK17" s="171"/>
      <c r="AL17" s="171"/>
      <c r="AM17" s="171">
        <f t="shared" si="16"/>
        <v>0</v>
      </c>
      <c r="AN17" s="171">
        <f t="shared" si="17"/>
        <v>0</v>
      </c>
      <c r="AO17" s="171">
        <f t="shared" si="0"/>
        <v>0</v>
      </c>
      <c r="AP17" s="171">
        <f t="shared" si="1"/>
        <v>0</v>
      </c>
      <c r="AQ17" s="171">
        <f t="shared" si="18"/>
        <v>0</v>
      </c>
      <c r="AR17" s="174"/>
      <c r="AS17" s="188"/>
      <c r="AT17" s="189" t="str">
        <f>IFERROR(VLOOKUP(AS17,Legenda[],4,FALSE), "[-]")</f>
        <v>[-]</v>
      </c>
      <c r="AU17" s="188"/>
      <c r="AV17" s="188"/>
      <c r="AW17" s="188"/>
      <c r="AX17" s="188"/>
      <c r="AY17" s="188"/>
      <c r="AZ17" s="188"/>
      <c r="BA17" s="174"/>
      <c r="BB17" s="205"/>
      <c r="BC17" s="205"/>
      <c r="BD17" s="205"/>
      <c r="BE17" s="205"/>
      <c r="BF17" s="205"/>
      <c r="BG17" s="206"/>
      <c r="BH17" s="171"/>
      <c r="BI17" s="171"/>
      <c r="BJ17" s="171"/>
      <c r="BK17" s="171">
        <f t="shared" si="19"/>
        <v>0</v>
      </c>
      <c r="BL17" s="171"/>
      <c r="BM17" s="171"/>
      <c r="BN17" s="171"/>
      <c r="BO17" s="171">
        <f t="shared" si="20"/>
        <v>0</v>
      </c>
      <c r="BP17" s="171"/>
      <c r="BQ17" s="171"/>
      <c r="BR17" s="171"/>
      <c r="BS17" s="171">
        <f t="shared" si="21"/>
        <v>0</v>
      </c>
      <c r="BU17" s="171">
        <f t="shared" si="22"/>
        <v>0</v>
      </c>
      <c r="BV17" s="171">
        <f t="shared" si="2"/>
        <v>0</v>
      </c>
      <c r="BW17" s="171">
        <f t="shared" si="3"/>
        <v>0</v>
      </c>
      <c r="BX17" s="171">
        <f t="shared" si="4"/>
        <v>0</v>
      </c>
      <c r="BY17" s="171">
        <f t="shared" si="23"/>
        <v>0</v>
      </c>
      <c r="BZ17" s="171">
        <f t="shared" si="5"/>
        <v>0</v>
      </c>
      <c r="CA17" s="171">
        <f t="shared" si="6"/>
        <v>0</v>
      </c>
      <c r="CB17" s="171">
        <f t="shared" si="7"/>
        <v>0</v>
      </c>
      <c r="CC17" s="171">
        <f t="shared" si="24"/>
        <v>0</v>
      </c>
      <c r="CD17" s="171">
        <f t="shared" si="8"/>
        <v>0</v>
      </c>
      <c r="CE17" s="171">
        <f t="shared" si="9"/>
        <v>0</v>
      </c>
      <c r="CF17" s="171">
        <f t="shared" si="10"/>
        <v>0</v>
      </c>
      <c r="CG17" s="171">
        <f t="shared" si="25"/>
        <v>0</v>
      </c>
      <c r="CH17" s="171"/>
    </row>
    <row r="18" spans="1:86" x14ac:dyDescent="0.25">
      <c r="A18" s="174"/>
      <c r="B18" s="161">
        <f t="shared" si="11"/>
        <v>10</v>
      </c>
      <c r="C18" s="216"/>
      <c r="D18" s="216"/>
      <c r="E18" s="216"/>
      <c r="F18" s="216"/>
      <c r="G18" s="216"/>
      <c r="H18" s="217" t="s">
        <v>197</v>
      </c>
      <c r="I18" s="205"/>
      <c r="J18" s="205"/>
      <c r="K18" s="205"/>
      <c r="L18" s="205"/>
      <c r="M18" s="205"/>
      <c r="N18" s="205"/>
      <c r="O18" s="206"/>
      <c r="P18" s="171"/>
      <c r="Q18" s="171"/>
      <c r="R18" s="171"/>
      <c r="S18" s="171">
        <f t="shared" si="26"/>
        <v>0</v>
      </c>
      <c r="T18" s="171"/>
      <c r="U18" s="171"/>
      <c r="V18" s="171"/>
      <c r="W18" s="171">
        <f t="shared" si="12"/>
        <v>0</v>
      </c>
      <c r="X18" s="171"/>
      <c r="Y18" s="171"/>
      <c r="Z18" s="171"/>
      <c r="AA18" s="171">
        <f t="shared" si="13"/>
        <v>0</v>
      </c>
      <c r="AB18" s="171"/>
      <c r="AC18" s="171"/>
      <c r="AD18" s="171"/>
      <c r="AE18" s="171">
        <f t="shared" si="14"/>
        <v>0</v>
      </c>
      <c r="AF18" s="171"/>
      <c r="AG18" s="171"/>
      <c r="AH18" s="171"/>
      <c r="AI18" s="171">
        <f t="shared" si="15"/>
        <v>0</v>
      </c>
      <c r="AJ18" s="171"/>
      <c r="AK18" s="171"/>
      <c r="AL18" s="171"/>
      <c r="AM18" s="171">
        <f t="shared" si="16"/>
        <v>0</v>
      </c>
      <c r="AN18" s="171">
        <f t="shared" si="17"/>
        <v>0</v>
      </c>
      <c r="AO18" s="171">
        <f t="shared" si="0"/>
        <v>0</v>
      </c>
      <c r="AP18" s="171">
        <f t="shared" si="1"/>
        <v>0</v>
      </c>
      <c r="AQ18" s="171">
        <f t="shared" si="18"/>
        <v>0</v>
      </c>
      <c r="AR18" s="174"/>
      <c r="AS18" s="188"/>
      <c r="AT18" s="189" t="str">
        <f>IFERROR(VLOOKUP(AS18,Legenda[],4,FALSE), "[-]")</f>
        <v>[-]</v>
      </c>
      <c r="AU18" s="188"/>
      <c r="AV18" s="188"/>
      <c r="AW18" s="188"/>
      <c r="AX18" s="188"/>
      <c r="AY18" s="188"/>
      <c r="AZ18" s="188"/>
      <c r="BA18" s="174"/>
      <c r="BB18" s="205"/>
      <c r="BC18" s="205"/>
      <c r="BD18" s="205"/>
      <c r="BE18" s="205"/>
      <c r="BF18" s="205"/>
      <c r="BG18" s="206"/>
      <c r="BH18" s="171"/>
      <c r="BI18" s="171"/>
      <c r="BJ18" s="171"/>
      <c r="BK18" s="171">
        <f t="shared" si="19"/>
        <v>0</v>
      </c>
      <c r="BL18" s="171"/>
      <c r="BM18" s="171"/>
      <c r="BN18" s="171"/>
      <c r="BO18" s="171">
        <f t="shared" si="20"/>
        <v>0</v>
      </c>
      <c r="BP18" s="171"/>
      <c r="BQ18" s="171"/>
      <c r="BR18" s="171"/>
      <c r="BS18" s="171">
        <f t="shared" si="21"/>
        <v>0</v>
      </c>
      <c r="BU18" s="171">
        <f t="shared" si="22"/>
        <v>0</v>
      </c>
      <c r="BV18" s="171">
        <f t="shared" si="2"/>
        <v>0</v>
      </c>
      <c r="BW18" s="171">
        <f t="shared" si="3"/>
        <v>0</v>
      </c>
      <c r="BX18" s="171">
        <f t="shared" si="4"/>
        <v>0</v>
      </c>
      <c r="BY18" s="171">
        <f t="shared" si="23"/>
        <v>0</v>
      </c>
      <c r="BZ18" s="171">
        <f t="shared" si="5"/>
        <v>0</v>
      </c>
      <c r="CA18" s="171">
        <f t="shared" si="6"/>
        <v>0</v>
      </c>
      <c r="CB18" s="171">
        <f t="shared" si="7"/>
        <v>0</v>
      </c>
      <c r="CC18" s="171">
        <f t="shared" si="24"/>
        <v>0</v>
      </c>
      <c r="CD18" s="171">
        <f t="shared" si="8"/>
        <v>0</v>
      </c>
      <c r="CE18" s="171">
        <f t="shared" si="9"/>
        <v>0</v>
      </c>
      <c r="CF18" s="171">
        <f t="shared" si="10"/>
        <v>0</v>
      </c>
      <c r="CG18" s="171">
        <f t="shared" si="25"/>
        <v>0</v>
      </c>
      <c r="CH18" s="171"/>
    </row>
    <row r="19" spans="1:86" x14ac:dyDescent="0.25">
      <c r="A19" s="174"/>
      <c r="B19" s="218"/>
      <c r="C19" s="218"/>
      <c r="D19" s="218"/>
      <c r="E19" s="218"/>
      <c r="F19" s="218"/>
      <c r="G19" s="218"/>
      <c r="H19" s="218"/>
      <c r="I19" s="165" t="s">
        <v>199</v>
      </c>
      <c r="J19" s="165"/>
      <c r="K19" s="165"/>
      <c r="L19" s="165"/>
      <c r="M19" s="165"/>
      <c r="N19" s="165"/>
      <c r="O19" s="207"/>
      <c r="P19" s="207">
        <f>SUM(P9:P18)</f>
        <v>0</v>
      </c>
      <c r="Q19" s="207">
        <f>SUM(Q9:Q18)</f>
        <v>0</v>
      </c>
      <c r="R19" s="207">
        <f>SUM(R9:R18)</f>
        <v>0</v>
      </c>
      <c r="S19" s="207">
        <f>SUM(S9:S18)</f>
        <v>0</v>
      </c>
      <c r="T19" s="207">
        <f>SUM(T9:T18)</f>
        <v>0</v>
      </c>
      <c r="U19" s="207">
        <f t="shared" ref="U19:AM19" si="27">SUM(U9:U18)</f>
        <v>0</v>
      </c>
      <c r="V19" s="207">
        <f>SUM(V9:V18)</f>
        <v>0</v>
      </c>
      <c r="W19" s="207">
        <f t="shared" si="27"/>
        <v>0</v>
      </c>
      <c r="X19" s="207">
        <f t="shared" si="27"/>
        <v>0</v>
      </c>
      <c r="Y19" s="207">
        <f t="shared" si="27"/>
        <v>0</v>
      </c>
      <c r="Z19" s="207">
        <f t="shared" si="27"/>
        <v>0</v>
      </c>
      <c r="AA19" s="207">
        <f t="shared" si="27"/>
        <v>0</v>
      </c>
      <c r="AB19" s="207">
        <f t="shared" si="27"/>
        <v>0</v>
      </c>
      <c r="AC19" s="207">
        <f t="shared" si="27"/>
        <v>0</v>
      </c>
      <c r="AD19" s="207">
        <f t="shared" si="27"/>
        <v>0</v>
      </c>
      <c r="AE19" s="207">
        <f t="shared" si="27"/>
        <v>0</v>
      </c>
      <c r="AF19" s="207">
        <f t="shared" si="27"/>
        <v>0</v>
      </c>
      <c r="AG19" s="207">
        <f t="shared" si="27"/>
        <v>0</v>
      </c>
      <c r="AH19" s="207">
        <f t="shared" si="27"/>
        <v>0</v>
      </c>
      <c r="AI19" s="207">
        <f t="shared" si="27"/>
        <v>0</v>
      </c>
      <c r="AJ19" s="207">
        <f t="shared" si="27"/>
        <v>0</v>
      </c>
      <c r="AK19" s="207">
        <f t="shared" si="27"/>
        <v>0</v>
      </c>
      <c r="AL19" s="207">
        <f t="shared" si="27"/>
        <v>0</v>
      </c>
      <c r="AM19" s="207">
        <f t="shared" si="27"/>
        <v>0</v>
      </c>
      <c r="AN19" s="207">
        <f t="shared" ref="AN19:AQ19" si="28">SUM(AN9:AN18)</f>
        <v>0</v>
      </c>
      <c r="AO19" s="207">
        <f t="shared" si="28"/>
        <v>0</v>
      </c>
      <c r="AP19" s="207">
        <f t="shared" si="28"/>
        <v>0</v>
      </c>
      <c r="AQ19" s="207">
        <f t="shared" si="28"/>
        <v>0</v>
      </c>
      <c r="AR19" s="174"/>
      <c r="AS19" s="207"/>
      <c r="AT19" s="207"/>
      <c r="AU19" s="207"/>
      <c r="AV19" s="207"/>
      <c r="AW19" s="207"/>
      <c r="AX19" s="207"/>
      <c r="AY19" s="207"/>
      <c r="AZ19" s="207"/>
      <c r="BA19" s="174"/>
      <c r="BB19" s="165"/>
      <c r="BC19" s="165"/>
      <c r="BD19" s="165"/>
      <c r="BE19" s="165"/>
      <c r="BF19" s="165"/>
      <c r="BG19" s="207"/>
      <c r="BH19" s="207"/>
      <c r="BI19" s="207"/>
      <c r="BJ19" s="207"/>
      <c r="BK19" s="207"/>
      <c r="BL19" s="207"/>
      <c r="BM19" s="207"/>
      <c r="BN19" s="207"/>
      <c r="BO19" s="207"/>
      <c r="BP19" s="207"/>
      <c r="BQ19" s="207"/>
      <c r="BR19" s="207"/>
      <c r="BS19" s="207"/>
      <c r="BU19" s="207"/>
      <c r="BV19" s="207"/>
      <c r="BW19" s="207"/>
      <c r="BX19" s="207"/>
      <c r="BY19" s="207"/>
      <c r="BZ19" s="207"/>
      <c r="CA19" s="207"/>
      <c r="CB19" s="207"/>
      <c r="CC19" s="207"/>
      <c r="CD19" s="207"/>
      <c r="CE19" s="207"/>
      <c r="CF19" s="207"/>
      <c r="CG19" s="207"/>
      <c r="CH19" s="207"/>
    </row>
    <row r="20" spans="1:86" x14ac:dyDescent="0.25">
      <c r="A20" s="174"/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9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174"/>
      <c r="AS20" s="210"/>
      <c r="AT20" s="210"/>
      <c r="AU20" s="210"/>
      <c r="AV20" s="210"/>
      <c r="AW20" s="210"/>
      <c r="AX20" s="210"/>
      <c r="AY20" s="210"/>
      <c r="AZ20" s="210"/>
      <c r="BA20" s="174"/>
      <c r="BB20" s="208"/>
      <c r="BC20" s="208"/>
      <c r="BD20" s="208"/>
      <c r="BE20" s="208"/>
      <c r="BF20" s="208"/>
      <c r="BG20" s="209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U20" s="210"/>
      <c r="BV20" s="210"/>
      <c r="BW20" s="210"/>
      <c r="BX20" s="210"/>
      <c r="BY20" s="210"/>
      <c r="BZ20" s="210"/>
      <c r="CA20" s="210"/>
      <c r="CB20" s="210"/>
      <c r="CC20" s="210"/>
      <c r="CD20" s="210"/>
      <c r="CE20" s="210"/>
      <c r="CF20" s="210"/>
      <c r="CG20" s="210"/>
      <c r="CH20" s="210"/>
    </row>
    <row r="21" spans="1:86" ht="15.75" x14ac:dyDescent="0.25">
      <c r="A21" s="174"/>
      <c r="B21" s="213" t="s">
        <v>232</v>
      </c>
      <c r="C21" s="213"/>
      <c r="D21" s="213"/>
      <c r="E21" s="213"/>
      <c r="F21" s="213"/>
      <c r="G21" s="213"/>
      <c r="H21" s="213"/>
      <c r="I21" s="213"/>
      <c r="J21" s="202"/>
      <c r="K21" s="202"/>
      <c r="L21" s="202"/>
      <c r="M21" s="202"/>
      <c r="N21" s="202"/>
      <c r="O21" s="211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174"/>
      <c r="AS21" s="213"/>
      <c r="AT21" s="213"/>
      <c r="AU21" s="213"/>
      <c r="AV21" s="213"/>
      <c r="AW21" s="213"/>
      <c r="AX21" s="213"/>
      <c r="AY21" s="213"/>
      <c r="AZ21" s="213"/>
      <c r="BA21" s="174"/>
      <c r="BB21" s="202"/>
      <c r="BC21" s="202"/>
      <c r="BD21" s="202"/>
      <c r="BE21" s="202"/>
      <c r="BF21" s="202"/>
      <c r="BG21" s="211"/>
      <c r="BH21" s="212"/>
      <c r="BI21" s="212"/>
      <c r="BJ21" s="212"/>
      <c r="BK21" s="212"/>
      <c r="BL21" s="212"/>
      <c r="BM21" s="212"/>
      <c r="BN21" s="212"/>
      <c r="BO21" s="212"/>
      <c r="BP21" s="212"/>
      <c r="BQ21" s="212"/>
      <c r="BR21" s="212"/>
      <c r="BS21" s="212"/>
      <c r="BU21" s="212"/>
      <c r="BV21" s="212"/>
      <c r="BW21" s="212"/>
      <c r="BX21" s="212"/>
      <c r="BY21" s="212"/>
      <c r="BZ21" s="212"/>
      <c r="CA21" s="212"/>
      <c r="CB21" s="212"/>
      <c r="CC21" s="212"/>
      <c r="CD21" s="212"/>
      <c r="CE21" s="212"/>
      <c r="CF21" s="212"/>
      <c r="CG21" s="212"/>
      <c r="CH21" s="212"/>
    </row>
    <row r="22" spans="1:86" x14ac:dyDescent="0.25">
      <c r="A22" s="174"/>
      <c r="B22" s="161">
        <v>1</v>
      </c>
      <c r="C22" s="216"/>
      <c r="D22" s="216"/>
      <c r="E22" s="216"/>
      <c r="F22" s="216"/>
      <c r="G22" s="216"/>
      <c r="H22" s="217" t="s">
        <v>197</v>
      </c>
      <c r="I22" s="205"/>
      <c r="J22" s="205"/>
      <c r="K22" s="205"/>
      <c r="L22" s="205"/>
      <c r="M22" s="205"/>
      <c r="N22" s="205"/>
      <c r="O22" s="206"/>
      <c r="P22" s="171"/>
      <c r="Q22" s="171"/>
      <c r="R22" s="171"/>
      <c r="S22" s="171">
        <f>SUM(P22:R22)</f>
        <v>0</v>
      </c>
      <c r="T22" s="171"/>
      <c r="U22" s="171"/>
      <c r="V22" s="171"/>
      <c r="W22" s="171">
        <f t="shared" ref="W22:W31" si="29">SUM(T22:V22)</f>
        <v>0</v>
      </c>
      <c r="X22" s="171"/>
      <c r="Y22" s="171"/>
      <c r="Z22" s="171"/>
      <c r="AA22" s="171">
        <f t="shared" ref="AA22:AA31" si="30">SUM(X22:Z22)</f>
        <v>0</v>
      </c>
      <c r="AB22" s="171"/>
      <c r="AC22" s="171"/>
      <c r="AD22" s="171"/>
      <c r="AE22" s="171">
        <f t="shared" ref="AE22:AE31" si="31">SUM(AB22:AD22)</f>
        <v>0</v>
      </c>
      <c r="AF22" s="171"/>
      <c r="AG22" s="171"/>
      <c r="AH22" s="171"/>
      <c r="AI22" s="171">
        <f t="shared" ref="AI22:AI31" si="32">SUM(AF22:AH22)</f>
        <v>0</v>
      </c>
      <c r="AJ22" s="171"/>
      <c r="AK22" s="171"/>
      <c r="AL22" s="171"/>
      <c r="AM22" s="171">
        <f t="shared" ref="AM22:AM31" si="33">SUM(AJ22:AL22)</f>
        <v>0</v>
      </c>
      <c r="AN22" s="171">
        <f t="shared" ref="AN22:AN31" si="34">P22+T22+X22+AB22+AF22+AJ22</f>
        <v>0</v>
      </c>
      <c r="AO22" s="171">
        <f t="shared" ref="AO22:AO31" si="35">Q22+U22+Y22+AC22+AG22+AK22</f>
        <v>0</v>
      </c>
      <c r="AP22" s="171">
        <f t="shared" ref="AP22:AP31" si="36">R22+V22+Z22+AD22+AH22+AL22</f>
        <v>0</v>
      </c>
      <c r="AQ22" s="171">
        <f t="shared" ref="AQ22:AQ31" si="37">SUM(AN22:AP22)</f>
        <v>0</v>
      </c>
      <c r="AR22" s="174"/>
      <c r="AS22" s="188"/>
      <c r="AT22" s="189" t="str">
        <f>IFERROR(VLOOKUP(AS22,Legenda[],4,FALSE), "[-]")</f>
        <v>[-]</v>
      </c>
      <c r="AU22" s="171"/>
      <c r="AV22" s="171"/>
      <c r="AW22" s="171"/>
      <c r="AX22" s="171"/>
      <c r="AY22" s="171"/>
      <c r="AZ22" s="171"/>
      <c r="BA22" s="174"/>
      <c r="BB22" s="205"/>
      <c r="BC22" s="205"/>
      <c r="BD22" s="205"/>
      <c r="BE22" s="205"/>
      <c r="BF22" s="205"/>
      <c r="BG22" s="206"/>
      <c r="BH22" s="171"/>
      <c r="BI22" s="171"/>
      <c r="BJ22" s="171"/>
      <c r="BK22" s="171">
        <f>SUM(BH22:BJ22)</f>
        <v>0</v>
      </c>
      <c r="BL22" s="171"/>
      <c r="BM22" s="171"/>
      <c r="BN22" s="171"/>
      <c r="BO22" s="171">
        <f t="shared" ref="BO22:BO31" si="38">SUM(BL22:BN22)</f>
        <v>0</v>
      </c>
      <c r="BP22" s="171"/>
      <c r="BQ22" s="171"/>
      <c r="BR22" s="171"/>
      <c r="BS22" s="171">
        <f t="shared" ref="BS22:BS31" si="39">SUM(BP22:BR22)</f>
        <v>0</v>
      </c>
      <c r="BU22" s="171">
        <f t="shared" ref="BU22:BU31" si="40">O22-BG22</f>
        <v>0</v>
      </c>
      <c r="BV22" s="171">
        <f t="shared" ref="BV22:BV31" si="41">P22-BH22</f>
        <v>0</v>
      </c>
      <c r="BW22" s="171">
        <f t="shared" ref="BW22:BW31" si="42">Q22-BI22</f>
        <v>0</v>
      </c>
      <c r="BX22" s="171">
        <f t="shared" ref="BX22:BX31" si="43">R22-BJ22</f>
        <v>0</v>
      </c>
      <c r="BY22" s="171">
        <f t="shared" ref="BY22:BY31" si="44">SUM(BV22:BX22)</f>
        <v>0</v>
      </c>
      <c r="BZ22" s="171">
        <f t="shared" ref="BZ22:BZ31" si="45">T22-BL22</f>
        <v>0</v>
      </c>
      <c r="CA22" s="171">
        <f t="shared" ref="CA22:CA31" si="46">U22-BM22</f>
        <v>0</v>
      </c>
      <c r="CB22" s="171">
        <f t="shared" ref="CB22:CB31" si="47">V22-BN22</f>
        <v>0</v>
      </c>
      <c r="CC22" s="171">
        <f t="shared" ref="CC22:CC31" si="48">SUM(BZ22:CB22)</f>
        <v>0</v>
      </c>
      <c r="CD22" s="171">
        <f t="shared" ref="CD22:CD31" si="49">X22-BP22</f>
        <v>0</v>
      </c>
      <c r="CE22" s="171">
        <f t="shared" ref="CE22:CE31" si="50">Y22-BQ22</f>
        <v>0</v>
      </c>
      <c r="CF22" s="171">
        <f t="shared" ref="CF22:CF31" si="51">Z22-BR22</f>
        <v>0</v>
      </c>
      <c r="CG22" s="171">
        <f t="shared" ref="CG22:CG31" si="52">SUM(CD22:CF22)</f>
        <v>0</v>
      </c>
      <c r="CH22" s="171"/>
    </row>
    <row r="23" spans="1:86" x14ac:dyDescent="0.25">
      <c r="A23" s="174"/>
      <c r="B23" s="161">
        <f t="shared" ref="B23:B30" si="53">B22+1</f>
        <v>2</v>
      </c>
      <c r="C23" s="216"/>
      <c r="D23" s="216"/>
      <c r="E23" s="216"/>
      <c r="F23" s="216"/>
      <c r="G23" s="216"/>
      <c r="H23" s="217" t="s">
        <v>197</v>
      </c>
      <c r="I23" s="205"/>
      <c r="J23" s="205"/>
      <c r="K23" s="205"/>
      <c r="L23" s="205"/>
      <c r="M23" s="205"/>
      <c r="N23" s="205"/>
      <c r="O23" s="206"/>
      <c r="P23" s="171"/>
      <c r="Q23" s="171"/>
      <c r="R23" s="171"/>
      <c r="S23" s="171">
        <f>SUM(P23:R23)</f>
        <v>0</v>
      </c>
      <c r="T23" s="171"/>
      <c r="U23" s="171"/>
      <c r="V23" s="171"/>
      <c r="W23" s="171">
        <f t="shared" si="29"/>
        <v>0</v>
      </c>
      <c r="X23" s="171"/>
      <c r="Y23" s="171"/>
      <c r="Z23" s="171"/>
      <c r="AA23" s="171">
        <f t="shared" si="30"/>
        <v>0</v>
      </c>
      <c r="AB23" s="171"/>
      <c r="AC23" s="171"/>
      <c r="AD23" s="171"/>
      <c r="AE23" s="171">
        <f t="shared" si="31"/>
        <v>0</v>
      </c>
      <c r="AF23" s="171"/>
      <c r="AG23" s="171"/>
      <c r="AH23" s="171"/>
      <c r="AI23" s="171">
        <f t="shared" si="32"/>
        <v>0</v>
      </c>
      <c r="AJ23" s="171"/>
      <c r="AK23" s="171"/>
      <c r="AL23" s="171"/>
      <c r="AM23" s="171">
        <f t="shared" si="33"/>
        <v>0</v>
      </c>
      <c r="AN23" s="171">
        <f t="shared" si="34"/>
        <v>0</v>
      </c>
      <c r="AO23" s="171">
        <f t="shared" si="35"/>
        <v>0</v>
      </c>
      <c r="AP23" s="171">
        <f t="shared" si="36"/>
        <v>0</v>
      </c>
      <c r="AQ23" s="171">
        <f t="shared" si="37"/>
        <v>0</v>
      </c>
      <c r="AR23" s="174"/>
      <c r="AS23" s="188"/>
      <c r="AT23" s="189" t="str">
        <f>IFERROR(VLOOKUP(AS23,Legenda[],4,FALSE), "[-]")</f>
        <v>[-]</v>
      </c>
      <c r="AU23" s="171"/>
      <c r="AV23" s="171"/>
      <c r="AW23" s="171"/>
      <c r="AX23" s="171"/>
      <c r="AY23" s="171"/>
      <c r="AZ23" s="171"/>
      <c r="BA23" s="174"/>
      <c r="BB23" s="205"/>
      <c r="BC23" s="205"/>
      <c r="BD23" s="205"/>
      <c r="BE23" s="205"/>
      <c r="BF23" s="205"/>
      <c r="BG23" s="206"/>
      <c r="BH23" s="171"/>
      <c r="BI23" s="171"/>
      <c r="BJ23" s="171"/>
      <c r="BK23" s="171">
        <f t="shared" ref="BK23:BK31" si="54">SUM(BH23:BJ23)</f>
        <v>0</v>
      </c>
      <c r="BL23" s="171"/>
      <c r="BM23" s="171"/>
      <c r="BN23" s="171"/>
      <c r="BO23" s="171">
        <f t="shared" si="38"/>
        <v>0</v>
      </c>
      <c r="BP23" s="171"/>
      <c r="BQ23" s="171"/>
      <c r="BR23" s="171"/>
      <c r="BS23" s="171">
        <f t="shared" si="39"/>
        <v>0</v>
      </c>
      <c r="BU23" s="171">
        <f t="shared" si="40"/>
        <v>0</v>
      </c>
      <c r="BV23" s="171">
        <f t="shared" si="41"/>
        <v>0</v>
      </c>
      <c r="BW23" s="171">
        <f t="shared" si="42"/>
        <v>0</v>
      </c>
      <c r="BX23" s="171">
        <f t="shared" si="43"/>
        <v>0</v>
      </c>
      <c r="BY23" s="171">
        <f t="shared" si="44"/>
        <v>0</v>
      </c>
      <c r="BZ23" s="171">
        <f t="shared" si="45"/>
        <v>0</v>
      </c>
      <c r="CA23" s="171">
        <f t="shared" si="46"/>
        <v>0</v>
      </c>
      <c r="CB23" s="171">
        <f t="shared" si="47"/>
        <v>0</v>
      </c>
      <c r="CC23" s="171">
        <f t="shared" si="48"/>
        <v>0</v>
      </c>
      <c r="CD23" s="171">
        <f t="shared" si="49"/>
        <v>0</v>
      </c>
      <c r="CE23" s="171">
        <f t="shared" si="50"/>
        <v>0</v>
      </c>
      <c r="CF23" s="171">
        <f t="shared" si="51"/>
        <v>0</v>
      </c>
      <c r="CG23" s="171">
        <f t="shared" si="52"/>
        <v>0</v>
      </c>
      <c r="CH23" s="171"/>
    </row>
    <row r="24" spans="1:86" x14ac:dyDescent="0.25">
      <c r="A24" s="174"/>
      <c r="B24" s="161">
        <f t="shared" si="53"/>
        <v>3</v>
      </c>
      <c r="C24" s="216"/>
      <c r="D24" s="216"/>
      <c r="E24" s="216"/>
      <c r="F24" s="216"/>
      <c r="G24" s="216"/>
      <c r="H24" s="217" t="s">
        <v>197</v>
      </c>
      <c r="I24" s="205"/>
      <c r="J24" s="205"/>
      <c r="K24" s="205"/>
      <c r="L24" s="205"/>
      <c r="M24" s="205"/>
      <c r="N24" s="205"/>
      <c r="O24" s="206"/>
      <c r="P24" s="171"/>
      <c r="Q24" s="171"/>
      <c r="R24" s="171"/>
      <c r="S24" s="171">
        <f t="shared" ref="S24:S31" si="55">SUM(P24:R24)</f>
        <v>0</v>
      </c>
      <c r="T24" s="171"/>
      <c r="U24" s="171"/>
      <c r="V24" s="171"/>
      <c r="W24" s="171">
        <f t="shared" si="29"/>
        <v>0</v>
      </c>
      <c r="X24" s="171"/>
      <c r="Y24" s="171"/>
      <c r="Z24" s="171"/>
      <c r="AA24" s="171">
        <f t="shared" si="30"/>
        <v>0</v>
      </c>
      <c r="AB24" s="171"/>
      <c r="AC24" s="171"/>
      <c r="AD24" s="171"/>
      <c r="AE24" s="171">
        <f t="shared" si="31"/>
        <v>0</v>
      </c>
      <c r="AF24" s="171"/>
      <c r="AG24" s="171"/>
      <c r="AH24" s="171"/>
      <c r="AI24" s="171">
        <f t="shared" si="32"/>
        <v>0</v>
      </c>
      <c r="AJ24" s="171"/>
      <c r="AK24" s="171"/>
      <c r="AL24" s="171"/>
      <c r="AM24" s="171">
        <f t="shared" si="33"/>
        <v>0</v>
      </c>
      <c r="AN24" s="171">
        <f t="shared" si="34"/>
        <v>0</v>
      </c>
      <c r="AO24" s="171">
        <f t="shared" si="35"/>
        <v>0</v>
      </c>
      <c r="AP24" s="171">
        <f t="shared" si="36"/>
        <v>0</v>
      </c>
      <c r="AQ24" s="171">
        <f t="shared" si="37"/>
        <v>0</v>
      </c>
      <c r="AR24" s="174"/>
      <c r="AS24" s="188"/>
      <c r="AT24" s="189" t="str">
        <f>IFERROR(VLOOKUP(AS24,Legenda[],4,FALSE), "[-]")</f>
        <v>[-]</v>
      </c>
      <c r="AU24" s="171"/>
      <c r="AV24" s="171"/>
      <c r="AW24" s="171"/>
      <c r="AX24" s="171"/>
      <c r="AY24" s="171"/>
      <c r="AZ24" s="171"/>
      <c r="BA24" s="174"/>
      <c r="BB24" s="205"/>
      <c r="BC24" s="205"/>
      <c r="BD24" s="205"/>
      <c r="BE24" s="205"/>
      <c r="BF24" s="205"/>
      <c r="BG24" s="206"/>
      <c r="BH24" s="171"/>
      <c r="BI24" s="171"/>
      <c r="BJ24" s="171"/>
      <c r="BK24" s="171">
        <f t="shared" si="54"/>
        <v>0</v>
      </c>
      <c r="BL24" s="171"/>
      <c r="BM24" s="171"/>
      <c r="BN24" s="171"/>
      <c r="BO24" s="171">
        <f t="shared" si="38"/>
        <v>0</v>
      </c>
      <c r="BP24" s="171"/>
      <c r="BQ24" s="171"/>
      <c r="BR24" s="171"/>
      <c r="BS24" s="171">
        <f t="shared" si="39"/>
        <v>0</v>
      </c>
      <c r="BU24" s="171">
        <f t="shared" si="40"/>
        <v>0</v>
      </c>
      <c r="BV24" s="171">
        <f t="shared" si="41"/>
        <v>0</v>
      </c>
      <c r="BW24" s="171">
        <f t="shared" si="42"/>
        <v>0</v>
      </c>
      <c r="BX24" s="171">
        <f t="shared" si="43"/>
        <v>0</v>
      </c>
      <c r="BY24" s="171">
        <f t="shared" si="44"/>
        <v>0</v>
      </c>
      <c r="BZ24" s="171">
        <f t="shared" si="45"/>
        <v>0</v>
      </c>
      <c r="CA24" s="171">
        <f t="shared" si="46"/>
        <v>0</v>
      </c>
      <c r="CB24" s="171">
        <f t="shared" si="47"/>
        <v>0</v>
      </c>
      <c r="CC24" s="171">
        <f t="shared" si="48"/>
        <v>0</v>
      </c>
      <c r="CD24" s="171">
        <f t="shared" si="49"/>
        <v>0</v>
      </c>
      <c r="CE24" s="171">
        <f t="shared" si="50"/>
        <v>0</v>
      </c>
      <c r="CF24" s="171">
        <f t="shared" si="51"/>
        <v>0</v>
      </c>
      <c r="CG24" s="171">
        <f t="shared" si="52"/>
        <v>0</v>
      </c>
      <c r="CH24" s="171"/>
    </row>
    <row r="25" spans="1:86" x14ac:dyDescent="0.25">
      <c r="A25" s="174"/>
      <c r="B25" s="161">
        <f t="shared" si="53"/>
        <v>4</v>
      </c>
      <c r="C25" s="216"/>
      <c r="D25" s="216"/>
      <c r="E25" s="216"/>
      <c r="F25" s="216"/>
      <c r="G25" s="216"/>
      <c r="H25" s="217" t="s">
        <v>197</v>
      </c>
      <c r="I25" s="205"/>
      <c r="J25" s="205"/>
      <c r="K25" s="205"/>
      <c r="L25" s="205"/>
      <c r="M25" s="205"/>
      <c r="N25" s="205"/>
      <c r="O25" s="206"/>
      <c r="P25" s="171"/>
      <c r="Q25" s="171"/>
      <c r="R25" s="171"/>
      <c r="S25" s="171">
        <f t="shared" si="55"/>
        <v>0</v>
      </c>
      <c r="T25" s="171"/>
      <c r="U25" s="171"/>
      <c r="V25" s="171"/>
      <c r="W25" s="171">
        <f t="shared" si="29"/>
        <v>0</v>
      </c>
      <c r="X25" s="171"/>
      <c r="Y25" s="171"/>
      <c r="Z25" s="171"/>
      <c r="AA25" s="171">
        <f t="shared" si="30"/>
        <v>0</v>
      </c>
      <c r="AB25" s="171"/>
      <c r="AC25" s="171"/>
      <c r="AD25" s="171"/>
      <c r="AE25" s="171">
        <f t="shared" si="31"/>
        <v>0</v>
      </c>
      <c r="AF25" s="171"/>
      <c r="AG25" s="171"/>
      <c r="AH25" s="171"/>
      <c r="AI25" s="171">
        <f t="shared" si="32"/>
        <v>0</v>
      </c>
      <c r="AJ25" s="171"/>
      <c r="AK25" s="171"/>
      <c r="AL25" s="171"/>
      <c r="AM25" s="171">
        <f t="shared" si="33"/>
        <v>0</v>
      </c>
      <c r="AN25" s="171">
        <f t="shared" si="34"/>
        <v>0</v>
      </c>
      <c r="AO25" s="171">
        <f t="shared" si="35"/>
        <v>0</v>
      </c>
      <c r="AP25" s="171">
        <f t="shared" si="36"/>
        <v>0</v>
      </c>
      <c r="AQ25" s="171">
        <f t="shared" si="37"/>
        <v>0</v>
      </c>
      <c r="AR25" s="174"/>
      <c r="AS25" s="188"/>
      <c r="AT25" s="189" t="str">
        <f>IFERROR(VLOOKUP(AS25,Legenda[],4,FALSE), "[-]")</f>
        <v>[-]</v>
      </c>
      <c r="AU25" s="171"/>
      <c r="AV25" s="171"/>
      <c r="AW25" s="171"/>
      <c r="AX25" s="171"/>
      <c r="AY25" s="171"/>
      <c r="AZ25" s="171"/>
      <c r="BA25" s="174"/>
      <c r="BB25" s="205"/>
      <c r="BC25" s="205"/>
      <c r="BD25" s="205"/>
      <c r="BE25" s="205"/>
      <c r="BF25" s="205"/>
      <c r="BG25" s="206"/>
      <c r="BH25" s="171"/>
      <c r="BI25" s="171"/>
      <c r="BJ25" s="171"/>
      <c r="BK25" s="171">
        <f t="shared" si="54"/>
        <v>0</v>
      </c>
      <c r="BL25" s="171"/>
      <c r="BM25" s="171"/>
      <c r="BN25" s="171"/>
      <c r="BO25" s="171">
        <f t="shared" si="38"/>
        <v>0</v>
      </c>
      <c r="BP25" s="171"/>
      <c r="BQ25" s="171"/>
      <c r="BR25" s="171"/>
      <c r="BS25" s="171">
        <f t="shared" si="39"/>
        <v>0</v>
      </c>
      <c r="BU25" s="171">
        <f t="shared" si="40"/>
        <v>0</v>
      </c>
      <c r="BV25" s="171">
        <f t="shared" si="41"/>
        <v>0</v>
      </c>
      <c r="BW25" s="171">
        <f t="shared" si="42"/>
        <v>0</v>
      </c>
      <c r="BX25" s="171">
        <f t="shared" si="43"/>
        <v>0</v>
      </c>
      <c r="BY25" s="171">
        <f t="shared" si="44"/>
        <v>0</v>
      </c>
      <c r="BZ25" s="171">
        <f t="shared" si="45"/>
        <v>0</v>
      </c>
      <c r="CA25" s="171">
        <f t="shared" si="46"/>
        <v>0</v>
      </c>
      <c r="CB25" s="171">
        <f t="shared" si="47"/>
        <v>0</v>
      </c>
      <c r="CC25" s="171">
        <f t="shared" si="48"/>
        <v>0</v>
      </c>
      <c r="CD25" s="171">
        <f t="shared" si="49"/>
        <v>0</v>
      </c>
      <c r="CE25" s="171">
        <f t="shared" si="50"/>
        <v>0</v>
      </c>
      <c r="CF25" s="171">
        <f t="shared" si="51"/>
        <v>0</v>
      </c>
      <c r="CG25" s="171">
        <f t="shared" si="52"/>
        <v>0</v>
      </c>
      <c r="CH25" s="171"/>
    </row>
    <row r="26" spans="1:86" x14ac:dyDescent="0.25">
      <c r="A26" s="174"/>
      <c r="B26" s="161">
        <f t="shared" si="53"/>
        <v>5</v>
      </c>
      <c r="C26" s="216"/>
      <c r="D26" s="216"/>
      <c r="E26" s="216"/>
      <c r="F26" s="216"/>
      <c r="G26" s="216"/>
      <c r="H26" s="217" t="s">
        <v>197</v>
      </c>
      <c r="I26" s="205"/>
      <c r="J26" s="205"/>
      <c r="K26" s="205"/>
      <c r="L26" s="205"/>
      <c r="M26" s="205"/>
      <c r="N26" s="205"/>
      <c r="O26" s="206"/>
      <c r="P26" s="171"/>
      <c r="Q26" s="171"/>
      <c r="R26" s="171"/>
      <c r="S26" s="171">
        <f t="shared" si="55"/>
        <v>0</v>
      </c>
      <c r="T26" s="171"/>
      <c r="U26" s="171"/>
      <c r="V26" s="171"/>
      <c r="W26" s="171">
        <f t="shared" si="29"/>
        <v>0</v>
      </c>
      <c r="X26" s="171"/>
      <c r="Y26" s="171"/>
      <c r="Z26" s="171"/>
      <c r="AA26" s="171">
        <f t="shared" si="30"/>
        <v>0</v>
      </c>
      <c r="AB26" s="171"/>
      <c r="AC26" s="171"/>
      <c r="AD26" s="171"/>
      <c r="AE26" s="171">
        <f t="shared" si="31"/>
        <v>0</v>
      </c>
      <c r="AF26" s="171"/>
      <c r="AG26" s="171"/>
      <c r="AH26" s="171"/>
      <c r="AI26" s="171">
        <f t="shared" si="32"/>
        <v>0</v>
      </c>
      <c r="AJ26" s="171"/>
      <c r="AK26" s="171"/>
      <c r="AL26" s="171"/>
      <c r="AM26" s="171">
        <f t="shared" si="33"/>
        <v>0</v>
      </c>
      <c r="AN26" s="171">
        <f t="shared" si="34"/>
        <v>0</v>
      </c>
      <c r="AO26" s="171">
        <f t="shared" si="35"/>
        <v>0</v>
      </c>
      <c r="AP26" s="171">
        <f t="shared" si="36"/>
        <v>0</v>
      </c>
      <c r="AQ26" s="171">
        <f t="shared" si="37"/>
        <v>0</v>
      </c>
      <c r="AR26" s="174"/>
      <c r="AS26" s="188"/>
      <c r="AT26" s="189" t="str">
        <f>IFERROR(VLOOKUP(AS26,Legenda[],4,FALSE), "[-]")</f>
        <v>[-]</v>
      </c>
      <c r="AU26" s="171"/>
      <c r="AV26" s="171"/>
      <c r="AW26" s="171"/>
      <c r="AX26" s="171"/>
      <c r="AY26" s="171"/>
      <c r="AZ26" s="171"/>
      <c r="BA26" s="174"/>
      <c r="BB26" s="205"/>
      <c r="BC26" s="205"/>
      <c r="BD26" s="205"/>
      <c r="BE26" s="205"/>
      <c r="BF26" s="205"/>
      <c r="BG26" s="206"/>
      <c r="BH26" s="171"/>
      <c r="BI26" s="171"/>
      <c r="BJ26" s="171"/>
      <c r="BK26" s="171">
        <f t="shared" si="54"/>
        <v>0</v>
      </c>
      <c r="BL26" s="171"/>
      <c r="BM26" s="171"/>
      <c r="BN26" s="171"/>
      <c r="BO26" s="171">
        <f t="shared" si="38"/>
        <v>0</v>
      </c>
      <c r="BP26" s="171"/>
      <c r="BQ26" s="171"/>
      <c r="BR26" s="171"/>
      <c r="BS26" s="171">
        <f t="shared" si="39"/>
        <v>0</v>
      </c>
      <c r="BU26" s="171">
        <f t="shared" si="40"/>
        <v>0</v>
      </c>
      <c r="BV26" s="171">
        <f t="shared" si="41"/>
        <v>0</v>
      </c>
      <c r="BW26" s="171">
        <f t="shared" si="42"/>
        <v>0</v>
      </c>
      <c r="BX26" s="171">
        <f t="shared" si="43"/>
        <v>0</v>
      </c>
      <c r="BY26" s="171">
        <f t="shared" si="44"/>
        <v>0</v>
      </c>
      <c r="BZ26" s="171">
        <f t="shared" si="45"/>
        <v>0</v>
      </c>
      <c r="CA26" s="171">
        <f t="shared" si="46"/>
        <v>0</v>
      </c>
      <c r="CB26" s="171">
        <f t="shared" si="47"/>
        <v>0</v>
      </c>
      <c r="CC26" s="171">
        <f t="shared" si="48"/>
        <v>0</v>
      </c>
      <c r="CD26" s="171">
        <f t="shared" si="49"/>
        <v>0</v>
      </c>
      <c r="CE26" s="171">
        <f t="shared" si="50"/>
        <v>0</v>
      </c>
      <c r="CF26" s="171">
        <f t="shared" si="51"/>
        <v>0</v>
      </c>
      <c r="CG26" s="171">
        <f t="shared" si="52"/>
        <v>0</v>
      </c>
      <c r="CH26" s="171"/>
    </row>
    <row r="27" spans="1:86" x14ac:dyDescent="0.25">
      <c r="A27" s="174"/>
      <c r="B27" s="161">
        <f t="shared" si="53"/>
        <v>6</v>
      </c>
      <c r="C27" s="216"/>
      <c r="D27" s="216"/>
      <c r="E27" s="216"/>
      <c r="F27" s="216"/>
      <c r="G27" s="216"/>
      <c r="H27" s="217" t="s">
        <v>197</v>
      </c>
      <c r="I27" s="205"/>
      <c r="J27" s="205"/>
      <c r="K27" s="205"/>
      <c r="L27" s="205"/>
      <c r="M27" s="205"/>
      <c r="N27" s="205"/>
      <c r="O27" s="206"/>
      <c r="P27" s="171"/>
      <c r="Q27" s="171"/>
      <c r="R27" s="171"/>
      <c r="S27" s="171">
        <f t="shared" si="55"/>
        <v>0</v>
      </c>
      <c r="T27" s="171"/>
      <c r="U27" s="171"/>
      <c r="V27" s="171"/>
      <c r="W27" s="171">
        <f t="shared" si="29"/>
        <v>0</v>
      </c>
      <c r="X27" s="171"/>
      <c r="Y27" s="171"/>
      <c r="Z27" s="171"/>
      <c r="AA27" s="171">
        <f t="shared" si="30"/>
        <v>0</v>
      </c>
      <c r="AB27" s="171"/>
      <c r="AC27" s="171"/>
      <c r="AD27" s="171"/>
      <c r="AE27" s="171">
        <f t="shared" si="31"/>
        <v>0</v>
      </c>
      <c r="AF27" s="171"/>
      <c r="AG27" s="171"/>
      <c r="AH27" s="171"/>
      <c r="AI27" s="171">
        <f t="shared" si="32"/>
        <v>0</v>
      </c>
      <c r="AJ27" s="171"/>
      <c r="AK27" s="171"/>
      <c r="AL27" s="171"/>
      <c r="AM27" s="171">
        <f t="shared" si="33"/>
        <v>0</v>
      </c>
      <c r="AN27" s="171">
        <f t="shared" si="34"/>
        <v>0</v>
      </c>
      <c r="AO27" s="171">
        <f t="shared" si="35"/>
        <v>0</v>
      </c>
      <c r="AP27" s="171">
        <f t="shared" si="36"/>
        <v>0</v>
      </c>
      <c r="AQ27" s="171">
        <f t="shared" si="37"/>
        <v>0</v>
      </c>
      <c r="AR27" s="174"/>
      <c r="AS27" s="188"/>
      <c r="AT27" s="189" t="str">
        <f>IFERROR(VLOOKUP(AS27,Legenda[],4,FALSE), "[-]")</f>
        <v>[-]</v>
      </c>
      <c r="AU27" s="171"/>
      <c r="AV27" s="171"/>
      <c r="AW27" s="171"/>
      <c r="AX27" s="171"/>
      <c r="AY27" s="171"/>
      <c r="AZ27" s="171"/>
      <c r="BA27" s="174"/>
      <c r="BB27" s="205"/>
      <c r="BC27" s="205"/>
      <c r="BD27" s="205"/>
      <c r="BE27" s="205"/>
      <c r="BF27" s="205"/>
      <c r="BG27" s="206"/>
      <c r="BH27" s="171"/>
      <c r="BI27" s="171"/>
      <c r="BJ27" s="171"/>
      <c r="BK27" s="171">
        <f t="shared" si="54"/>
        <v>0</v>
      </c>
      <c r="BL27" s="171"/>
      <c r="BM27" s="171"/>
      <c r="BN27" s="171"/>
      <c r="BO27" s="171">
        <f t="shared" si="38"/>
        <v>0</v>
      </c>
      <c r="BP27" s="171"/>
      <c r="BQ27" s="171"/>
      <c r="BR27" s="171"/>
      <c r="BS27" s="171">
        <f t="shared" si="39"/>
        <v>0</v>
      </c>
      <c r="BU27" s="171">
        <f t="shared" si="40"/>
        <v>0</v>
      </c>
      <c r="BV27" s="171">
        <f t="shared" si="41"/>
        <v>0</v>
      </c>
      <c r="BW27" s="171">
        <f t="shared" si="42"/>
        <v>0</v>
      </c>
      <c r="BX27" s="171">
        <f t="shared" si="43"/>
        <v>0</v>
      </c>
      <c r="BY27" s="171">
        <f t="shared" si="44"/>
        <v>0</v>
      </c>
      <c r="BZ27" s="171">
        <f t="shared" si="45"/>
        <v>0</v>
      </c>
      <c r="CA27" s="171">
        <f t="shared" si="46"/>
        <v>0</v>
      </c>
      <c r="CB27" s="171">
        <f t="shared" si="47"/>
        <v>0</v>
      </c>
      <c r="CC27" s="171">
        <f t="shared" si="48"/>
        <v>0</v>
      </c>
      <c r="CD27" s="171">
        <f t="shared" si="49"/>
        <v>0</v>
      </c>
      <c r="CE27" s="171">
        <f t="shared" si="50"/>
        <v>0</v>
      </c>
      <c r="CF27" s="171">
        <f t="shared" si="51"/>
        <v>0</v>
      </c>
      <c r="CG27" s="171">
        <f t="shared" si="52"/>
        <v>0</v>
      </c>
      <c r="CH27" s="171"/>
    </row>
    <row r="28" spans="1:86" x14ac:dyDescent="0.25">
      <c r="A28" s="174"/>
      <c r="B28" s="161">
        <f t="shared" si="53"/>
        <v>7</v>
      </c>
      <c r="C28" s="216"/>
      <c r="D28" s="216"/>
      <c r="E28" s="216"/>
      <c r="F28" s="216"/>
      <c r="G28" s="216"/>
      <c r="H28" s="217" t="s">
        <v>197</v>
      </c>
      <c r="I28" s="205"/>
      <c r="J28" s="205"/>
      <c r="K28" s="205"/>
      <c r="L28" s="205"/>
      <c r="M28" s="205"/>
      <c r="N28" s="205"/>
      <c r="O28" s="206"/>
      <c r="P28" s="171"/>
      <c r="Q28" s="171"/>
      <c r="R28" s="171"/>
      <c r="S28" s="171">
        <f>SUM(P28:R28)</f>
        <v>0</v>
      </c>
      <c r="T28" s="171"/>
      <c r="U28" s="171"/>
      <c r="V28" s="171"/>
      <c r="W28" s="171">
        <f t="shared" si="29"/>
        <v>0</v>
      </c>
      <c r="X28" s="171"/>
      <c r="Y28" s="171"/>
      <c r="Z28" s="171"/>
      <c r="AA28" s="171">
        <f t="shared" si="30"/>
        <v>0</v>
      </c>
      <c r="AB28" s="171"/>
      <c r="AC28" s="171"/>
      <c r="AD28" s="171"/>
      <c r="AE28" s="171">
        <f t="shared" si="31"/>
        <v>0</v>
      </c>
      <c r="AF28" s="171"/>
      <c r="AG28" s="171"/>
      <c r="AH28" s="171"/>
      <c r="AI28" s="171">
        <f t="shared" si="32"/>
        <v>0</v>
      </c>
      <c r="AJ28" s="171"/>
      <c r="AK28" s="171"/>
      <c r="AL28" s="171"/>
      <c r="AM28" s="171">
        <f t="shared" si="33"/>
        <v>0</v>
      </c>
      <c r="AN28" s="171">
        <f t="shared" si="34"/>
        <v>0</v>
      </c>
      <c r="AO28" s="171">
        <f t="shared" si="35"/>
        <v>0</v>
      </c>
      <c r="AP28" s="171">
        <f t="shared" si="36"/>
        <v>0</v>
      </c>
      <c r="AQ28" s="171">
        <f t="shared" si="37"/>
        <v>0</v>
      </c>
      <c r="AR28" s="174"/>
      <c r="AS28" s="188"/>
      <c r="AT28" s="189" t="str">
        <f>IFERROR(VLOOKUP(AS28,Legenda[],4,FALSE), "[-]")</f>
        <v>[-]</v>
      </c>
      <c r="AU28" s="171"/>
      <c r="AV28" s="171"/>
      <c r="AW28" s="171"/>
      <c r="AX28" s="171"/>
      <c r="AY28" s="171"/>
      <c r="AZ28" s="171"/>
      <c r="BA28" s="174"/>
      <c r="BB28" s="205"/>
      <c r="BC28" s="205"/>
      <c r="BD28" s="205"/>
      <c r="BE28" s="205"/>
      <c r="BF28" s="205"/>
      <c r="BG28" s="206"/>
      <c r="BH28" s="171"/>
      <c r="BI28" s="171"/>
      <c r="BJ28" s="171"/>
      <c r="BK28" s="171">
        <f t="shared" si="54"/>
        <v>0</v>
      </c>
      <c r="BL28" s="171"/>
      <c r="BM28" s="171"/>
      <c r="BN28" s="171"/>
      <c r="BO28" s="171">
        <f t="shared" si="38"/>
        <v>0</v>
      </c>
      <c r="BP28" s="171"/>
      <c r="BQ28" s="171"/>
      <c r="BR28" s="171"/>
      <c r="BS28" s="171">
        <f t="shared" si="39"/>
        <v>0</v>
      </c>
      <c r="BU28" s="171">
        <f t="shared" si="40"/>
        <v>0</v>
      </c>
      <c r="BV28" s="171">
        <f t="shared" si="41"/>
        <v>0</v>
      </c>
      <c r="BW28" s="171">
        <f t="shared" si="42"/>
        <v>0</v>
      </c>
      <c r="BX28" s="171">
        <f t="shared" si="43"/>
        <v>0</v>
      </c>
      <c r="BY28" s="171">
        <f t="shared" si="44"/>
        <v>0</v>
      </c>
      <c r="BZ28" s="171">
        <f t="shared" si="45"/>
        <v>0</v>
      </c>
      <c r="CA28" s="171">
        <f t="shared" si="46"/>
        <v>0</v>
      </c>
      <c r="CB28" s="171">
        <f t="shared" si="47"/>
        <v>0</v>
      </c>
      <c r="CC28" s="171">
        <f t="shared" si="48"/>
        <v>0</v>
      </c>
      <c r="CD28" s="171">
        <f t="shared" si="49"/>
        <v>0</v>
      </c>
      <c r="CE28" s="171">
        <f t="shared" si="50"/>
        <v>0</v>
      </c>
      <c r="CF28" s="171">
        <f t="shared" si="51"/>
        <v>0</v>
      </c>
      <c r="CG28" s="171">
        <f t="shared" si="52"/>
        <v>0</v>
      </c>
      <c r="CH28" s="171"/>
    </row>
    <row r="29" spans="1:86" x14ac:dyDescent="0.25">
      <c r="A29" s="174"/>
      <c r="B29" s="161">
        <f t="shared" si="53"/>
        <v>8</v>
      </c>
      <c r="C29" s="216"/>
      <c r="D29" s="216"/>
      <c r="E29" s="216"/>
      <c r="F29" s="216"/>
      <c r="G29" s="216"/>
      <c r="H29" s="217" t="s">
        <v>197</v>
      </c>
      <c r="I29" s="205"/>
      <c r="J29" s="205"/>
      <c r="K29" s="205"/>
      <c r="L29" s="205"/>
      <c r="M29" s="205"/>
      <c r="N29" s="205"/>
      <c r="O29" s="206"/>
      <c r="P29" s="171"/>
      <c r="Q29" s="171"/>
      <c r="R29" s="171"/>
      <c r="S29" s="171">
        <f t="shared" si="55"/>
        <v>0</v>
      </c>
      <c r="T29" s="171"/>
      <c r="U29" s="171"/>
      <c r="V29" s="171"/>
      <c r="W29" s="171">
        <f t="shared" si="29"/>
        <v>0</v>
      </c>
      <c r="X29" s="171"/>
      <c r="Y29" s="171"/>
      <c r="Z29" s="171"/>
      <c r="AA29" s="171">
        <f t="shared" si="30"/>
        <v>0</v>
      </c>
      <c r="AB29" s="171"/>
      <c r="AC29" s="171"/>
      <c r="AD29" s="171"/>
      <c r="AE29" s="171">
        <f t="shared" si="31"/>
        <v>0</v>
      </c>
      <c r="AF29" s="171"/>
      <c r="AG29" s="171"/>
      <c r="AH29" s="171"/>
      <c r="AI29" s="171">
        <f t="shared" si="32"/>
        <v>0</v>
      </c>
      <c r="AJ29" s="171"/>
      <c r="AK29" s="171"/>
      <c r="AL29" s="171"/>
      <c r="AM29" s="171">
        <f t="shared" si="33"/>
        <v>0</v>
      </c>
      <c r="AN29" s="171">
        <f t="shared" si="34"/>
        <v>0</v>
      </c>
      <c r="AO29" s="171">
        <f t="shared" si="35"/>
        <v>0</v>
      </c>
      <c r="AP29" s="171">
        <f t="shared" si="36"/>
        <v>0</v>
      </c>
      <c r="AQ29" s="171">
        <f t="shared" si="37"/>
        <v>0</v>
      </c>
      <c r="AR29" s="174"/>
      <c r="AS29" s="188"/>
      <c r="AT29" s="189" t="str">
        <f>IFERROR(VLOOKUP(AS29,Legenda[],4,FALSE), "[-]")</f>
        <v>[-]</v>
      </c>
      <c r="AU29" s="171"/>
      <c r="AV29" s="171"/>
      <c r="AW29" s="171"/>
      <c r="AX29" s="171"/>
      <c r="AY29" s="171"/>
      <c r="AZ29" s="171"/>
      <c r="BA29" s="174"/>
      <c r="BB29" s="205"/>
      <c r="BC29" s="205"/>
      <c r="BD29" s="205"/>
      <c r="BE29" s="205"/>
      <c r="BF29" s="205"/>
      <c r="BG29" s="206"/>
      <c r="BH29" s="171"/>
      <c r="BI29" s="171"/>
      <c r="BJ29" s="171"/>
      <c r="BK29" s="171">
        <f t="shared" si="54"/>
        <v>0</v>
      </c>
      <c r="BL29" s="171"/>
      <c r="BM29" s="171"/>
      <c r="BN29" s="171"/>
      <c r="BO29" s="171">
        <f t="shared" si="38"/>
        <v>0</v>
      </c>
      <c r="BP29" s="171"/>
      <c r="BQ29" s="171"/>
      <c r="BR29" s="171"/>
      <c r="BS29" s="171">
        <f t="shared" si="39"/>
        <v>0</v>
      </c>
      <c r="BU29" s="171">
        <f t="shared" si="40"/>
        <v>0</v>
      </c>
      <c r="BV29" s="171">
        <f t="shared" si="41"/>
        <v>0</v>
      </c>
      <c r="BW29" s="171">
        <f t="shared" si="42"/>
        <v>0</v>
      </c>
      <c r="BX29" s="171">
        <f t="shared" si="43"/>
        <v>0</v>
      </c>
      <c r="BY29" s="171">
        <f t="shared" si="44"/>
        <v>0</v>
      </c>
      <c r="BZ29" s="171">
        <f t="shared" si="45"/>
        <v>0</v>
      </c>
      <c r="CA29" s="171">
        <f t="shared" si="46"/>
        <v>0</v>
      </c>
      <c r="CB29" s="171">
        <f t="shared" si="47"/>
        <v>0</v>
      </c>
      <c r="CC29" s="171">
        <f t="shared" si="48"/>
        <v>0</v>
      </c>
      <c r="CD29" s="171">
        <f t="shared" si="49"/>
        <v>0</v>
      </c>
      <c r="CE29" s="171">
        <f t="shared" si="50"/>
        <v>0</v>
      </c>
      <c r="CF29" s="171">
        <f t="shared" si="51"/>
        <v>0</v>
      </c>
      <c r="CG29" s="171">
        <f t="shared" si="52"/>
        <v>0</v>
      </c>
      <c r="CH29" s="171"/>
    </row>
    <row r="30" spans="1:86" x14ac:dyDescent="0.25">
      <c r="A30" s="174"/>
      <c r="B30" s="161">
        <f t="shared" si="53"/>
        <v>9</v>
      </c>
      <c r="C30" s="216"/>
      <c r="D30" s="216"/>
      <c r="E30" s="216"/>
      <c r="F30" s="216"/>
      <c r="G30" s="216"/>
      <c r="H30" s="217" t="s">
        <v>197</v>
      </c>
      <c r="I30" s="205"/>
      <c r="J30" s="205"/>
      <c r="K30" s="205"/>
      <c r="L30" s="205"/>
      <c r="M30" s="205"/>
      <c r="N30" s="205"/>
      <c r="O30" s="206"/>
      <c r="P30" s="171"/>
      <c r="Q30" s="171"/>
      <c r="R30" s="171"/>
      <c r="S30" s="171">
        <f t="shared" si="55"/>
        <v>0</v>
      </c>
      <c r="T30" s="171"/>
      <c r="U30" s="171"/>
      <c r="V30" s="171"/>
      <c r="W30" s="171">
        <f t="shared" si="29"/>
        <v>0</v>
      </c>
      <c r="X30" s="171"/>
      <c r="Y30" s="171"/>
      <c r="Z30" s="171"/>
      <c r="AA30" s="171">
        <f t="shared" si="30"/>
        <v>0</v>
      </c>
      <c r="AB30" s="171"/>
      <c r="AC30" s="171"/>
      <c r="AD30" s="171"/>
      <c r="AE30" s="171">
        <f t="shared" si="31"/>
        <v>0</v>
      </c>
      <c r="AF30" s="171"/>
      <c r="AG30" s="171"/>
      <c r="AH30" s="171"/>
      <c r="AI30" s="171">
        <f t="shared" si="32"/>
        <v>0</v>
      </c>
      <c r="AJ30" s="171"/>
      <c r="AK30" s="171"/>
      <c r="AL30" s="171"/>
      <c r="AM30" s="171">
        <f t="shared" si="33"/>
        <v>0</v>
      </c>
      <c r="AN30" s="171">
        <f t="shared" si="34"/>
        <v>0</v>
      </c>
      <c r="AO30" s="171">
        <f t="shared" si="35"/>
        <v>0</v>
      </c>
      <c r="AP30" s="171">
        <f t="shared" si="36"/>
        <v>0</v>
      </c>
      <c r="AQ30" s="171">
        <f t="shared" si="37"/>
        <v>0</v>
      </c>
      <c r="AR30" s="174"/>
      <c r="AS30" s="188"/>
      <c r="AT30" s="189" t="str">
        <f>IFERROR(VLOOKUP(AS30,Legenda[],4,FALSE), "[-]")</f>
        <v>[-]</v>
      </c>
      <c r="AU30" s="171"/>
      <c r="AV30" s="171"/>
      <c r="AW30" s="171"/>
      <c r="AX30" s="171"/>
      <c r="AY30" s="171"/>
      <c r="AZ30" s="171"/>
      <c r="BA30" s="174"/>
      <c r="BB30" s="205"/>
      <c r="BC30" s="205"/>
      <c r="BD30" s="205"/>
      <c r="BE30" s="205"/>
      <c r="BF30" s="205"/>
      <c r="BG30" s="206"/>
      <c r="BH30" s="171"/>
      <c r="BI30" s="171"/>
      <c r="BJ30" s="171"/>
      <c r="BK30" s="171">
        <f t="shared" si="54"/>
        <v>0</v>
      </c>
      <c r="BL30" s="171"/>
      <c r="BM30" s="171"/>
      <c r="BN30" s="171"/>
      <c r="BO30" s="171">
        <f t="shared" si="38"/>
        <v>0</v>
      </c>
      <c r="BP30" s="171"/>
      <c r="BQ30" s="171"/>
      <c r="BR30" s="171"/>
      <c r="BS30" s="171">
        <f t="shared" si="39"/>
        <v>0</v>
      </c>
      <c r="BU30" s="171">
        <f t="shared" si="40"/>
        <v>0</v>
      </c>
      <c r="BV30" s="171">
        <f t="shared" si="41"/>
        <v>0</v>
      </c>
      <c r="BW30" s="171">
        <f t="shared" si="42"/>
        <v>0</v>
      </c>
      <c r="BX30" s="171">
        <f t="shared" si="43"/>
        <v>0</v>
      </c>
      <c r="BY30" s="171">
        <f t="shared" si="44"/>
        <v>0</v>
      </c>
      <c r="BZ30" s="171">
        <f t="shared" si="45"/>
        <v>0</v>
      </c>
      <c r="CA30" s="171">
        <f t="shared" si="46"/>
        <v>0</v>
      </c>
      <c r="CB30" s="171">
        <f t="shared" si="47"/>
        <v>0</v>
      </c>
      <c r="CC30" s="171">
        <f t="shared" si="48"/>
        <v>0</v>
      </c>
      <c r="CD30" s="171">
        <f t="shared" si="49"/>
        <v>0</v>
      </c>
      <c r="CE30" s="171">
        <f t="shared" si="50"/>
        <v>0</v>
      </c>
      <c r="CF30" s="171">
        <f t="shared" si="51"/>
        <v>0</v>
      </c>
      <c r="CG30" s="171">
        <f t="shared" si="52"/>
        <v>0</v>
      </c>
      <c r="CH30" s="171"/>
    </row>
    <row r="31" spans="1:86" x14ac:dyDescent="0.25">
      <c r="A31" s="174"/>
      <c r="B31" s="161">
        <f>B28+1</f>
        <v>8</v>
      </c>
      <c r="C31" s="216"/>
      <c r="D31" s="216"/>
      <c r="E31" s="216"/>
      <c r="F31" s="216"/>
      <c r="G31" s="216"/>
      <c r="H31" s="217" t="s">
        <v>197</v>
      </c>
      <c r="I31" s="205"/>
      <c r="J31" s="205"/>
      <c r="K31" s="205"/>
      <c r="L31" s="205"/>
      <c r="M31" s="205"/>
      <c r="N31" s="205"/>
      <c r="O31" s="206"/>
      <c r="P31" s="171"/>
      <c r="Q31" s="171"/>
      <c r="R31" s="171"/>
      <c r="S31" s="171">
        <f t="shared" si="55"/>
        <v>0</v>
      </c>
      <c r="T31" s="171"/>
      <c r="U31" s="171"/>
      <c r="V31" s="171"/>
      <c r="W31" s="171">
        <f t="shared" si="29"/>
        <v>0</v>
      </c>
      <c r="X31" s="171"/>
      <c r="Y31" s="171"/>
      <c r="Z31" s="171"/>
      <c r="AA31" s="171">
        <f t="shared" si="30"/>
        <v>0</v>
      </c>
      <c r="AB31" s="171"/>
      <c r="AC31" s="171"/>
      <c r="AD31" s="171"/>
      <c r="AE31" s="171">
        <f t="shared" si="31"/>
        <v>0</v>
      </c>
      <c r="AF31" s="171"/>
      <c r="AG31" s="171"/>
      <c r="AH31" s="171"/>
      <c r="AI31" s="171">
        <f t="shared" si="32"/>
        <v>0</v>
      </c>
      <c r="AJ31" s="171"/>
      <c r="AK31" s="171"/>
      <c r="AL31" s="171"/>
      <c r="AM31" s="171">
        <f t="shared" si="33"/>
        <v>0</v>
      </c>
      <c r="AN31" s="171">
        <f t="shared" si="34"/>
        <v>0</v>
      </c>
      <c r="AO31" s="171">
        <f t="shared" si="35"/>
        <v>0</v>
      </c>
      <c r="AP31" s="171">
        <f t="shared" si="36"/>
        <v>0</v>
      </c>
      <c r="AQ31" s="171">
        <f t="shared" si="37"/>
        <v>0</v>
      </c>
      <c r="AR31" s="174"/>
      <c r="AS31" s="188"/>
      <c r="AT31" s="189" t="str">
        <f>IFERROR(VLOOKUP(AS31,Legenda[],4,FALSE), "[-]")</f>
        <v>[-]</v>
      </c>
      <c r="AU31" s="171"/>
      <c r="AV31" s="171"/>
      <c r="AW31" s="171"/>
      <c r="AX31" s="171"/>
      <c r="AY31" s="171"/>
      <c r="AZ31" s="171"/>
      <c r="BA31" s="174"/>
      <c r="BB31" s="205"/>
      <c r="BC31" s="205"/>
      <c r="BD31" s="205"/>
      <c r="BE31" s="205"/>
      <c r="BF31" s="205"/>
      <c r="BG31" s="206"/>
      <c r="BH31" s="171"/>
      <c r="BI31" s="171"/>
      <c r="BJ31" s="171"/>
      <c r="BK31" s="171">
        <f t="shared" si="54"/>
        <v>0</v>
      </c>
      <c r="BL31" s="171"/>
      <c r="BM31" s="171"/>
      <c r="BN31" s="171"/>
      <c r="BO31" s="171">
        <f t="shared" si="38"/>
        <v>0</v>
      </c>
      <c r="BP31" s="171"/>
      <c r="BQ31" s="171"/>
      <c r="BR31" s="171"/>
      <c r="BS31" s="171">
        <f t="shared" si="39"/>
        <v>0</v>
      </c>
      <c r="BU31" s="171">
        <f t="shared" si="40"/>
        <v>0</v>
      </c>
      <c r="BV31" s="171">
        <f t="shared" si="41"/>
        <v>0</v>
      </c>
      <c r="BW31" s="171">
        <f t="shared" si="42"/>
        <v>0</v>
      </c>
      <c r="BX31" s="171">
        <f t="shared" si="43"/>
        <v>0</v>
      </c>
      <c r="BY31" s="171">
        <f t="shared" si="44"/>
        <v>0</v>
      </c>
      <c r="BZ31" s="171">
        <f t="shared" si="45"/>
        <v>0</v>
      </c>
      <c r="CA31" s="171">
        <f t="shared" si="46"/>
        <v>0</v>
      </c>
      <c r="CB31" s="171">
        <f t="shared" si="47"/>
        <v>0</v>
      </c>
      <c r="CC31" s="171">
        <f t="shared" si="48"/>
        <v>0</v>
      </c>
      <c r="CD31" s="171">
        <f t="shared" si="49"/>
        <v>0</v>
      </c>
      <c r="CE31" s="171">
        <f t="shared" si="50"/>
        <v>0</v>
      </c>
      <c r="CF31" s="171">
        <f t="shared" si="51"/>
        <v>0</v>
      </c>
      <c r="CG31" s="171">
        <f t="shared" si="52"/>
        <v>0</v>
      </c>
      <c r="CH31" s="171"/>
    </row>
    <row r="32" spans="1:86" x14ac:dyDescent="0.25">
      <c r="A32" s="174"/>
      <c r="B32" s="218"/>
      <c r="C32" s="218"/>
      <c r="D32" s="218"/>
      <c r="E32" s="218"/>
      <c r="F32" s="218"/>
      <c r="G32" s="218"/>
      <c r="H32" s="218"/>
      <c r="I32" s="165" t="s">
        <v>199</v>
      </c>
      <c r="J32" s="165"/>
      <c r="K32" s="165"/>
      <c r="L32" s="165"/>
      <c r="M32" s="165"/>
      <c r="N32" s="165"/>
      <c r="O32" s="207"/>
      <c r="P32" s="207">
        <f>SUM(P22:P31)</f>
        <v>0</v>
      </c>
      <c r="Q32" s="207">
        <f>SUM(Q22:Q31)</f>
        <v>0</v>
      </c>
      <c r="R32" s="207">
        <f>SUM(R22:R31)</f>
        <v>0</v>
      </c>
      <c r="S32" s="207">
        <f>SUM(S22:S31)</f>
        <v>0</v>
      </c>
      <c r="T32" s="207">
        <f>SUM(T22:T31)</f>
        <v>0</v>
      </c>
      <c r="U32" s="207">
        <f t="shared" ref="U32:AM32" si="56">SUM(U22:U31)</f>
        <v>0</v>
      </c>
      <c r="V32" s="207">
        <f t="shared" si="56"/>
        <v>0</v>
      </c>
      <c r="W32" s="207">
        <f t="shared" si="56"/>
        <v>0</v>
      </c>
      <c r="X32" s="207">
        <f t="shared" si="56"/>
        <v>0</v>
      </c>
      <c r="Y32" s="207">
        <f t="shared" si="56"/>
        <v>0</v>
      </c>
      <c r="Z32" s="207">
        <f t="shared" si="56"/>
        <v>0</v>
      </c>
      <c r="AA32" s="207">
        <f t="shared" si="56"/>
        <v>0</v>
      </c>
      <c r="AB32" s="207">
        <f t="shared" si="56"/>
        <v>0</v>
      </c>
      <c r="AC32" s="207">
        <f t="shared" si="56"/>
        <v>0</v>
      </c>
      <c r="AD32" s="207">
        <f t="shared" si="56"/>
        <v>0</v>
      </c>
      <c r="AE32" s="207">
        <f t="shared" si="56"/>
        <v>0</v>
      </c>
      <c r="AF32" s="207">
        <f t="shared" si="56"/>
        <v>0</v>
      </c>
      <c r="AG32" s="207">
        <f t="shared" si="56"/>
        <v>0</v>
      </c>
      <c r="AH32" s="207">
        <f t="shared" si="56"/>
        <v>0</v>
      </c>
      <c r="AI32" s="207">
        <f t="shared" si="56"/>
        <v>0</v>
      </c>
      <c r="AJ32" s="207">
        <f t="shared" si="56"/>
        <v>0</v>
      </c>
      <c r="AK32" s="207">
        <f t="shared" si="56"/>
        <v>0</v>
      </c>
      <c r="AL32" s="207">
        <f t="shared" si="56"/>
        <v>0</v>
      </c>
      <c r="AM32" s="207">
        <f t="shared" si="56"/>
        <v>0</v>
      </c>
      <c r="AN32" s="207">
        <f t="shared" ref="AN32:AQ32" si="57">SUM(AN22:AN31)</f>
        <v>0</v>
      </c>
      <c r="AO32" s="207">
        <f t="shared" si="57"/>
        <v>0</v>
      </c>
      <c r="AP32" s="207">
        <f t="shared" si="57"/>
        <v>0</v>
      </c>
      <c r="AQ32" s="207">
        <f t="shared" si="57"/>
        <v>0</v>
      </c>
      <c r="AR32" s="174"/>
      <c r="AS32" s="207"/>
      <c r="AT32" s="207"/>
      <c r="AU32" s="207"/>
      <c r="AV32" s="207"/>
      <c r="AW32" s="207"/>
      <c r="AX32" s="207"/>
      <c r="AY32" s="207"/>
      <c r="AZ32" s="207"/>
      <c r="BA32" s="174"/>
      <c r="BB32" s="165"/>
      <c r="BC32" s="165"/>
      <c r="BD32" s="165"/>
      <c r="BE32" s="165"/>
      <c r="BF32" s="165"/>
      <c r="BG32" s="207"/>
      <c r="BH32" s="207"/>
      <c r="BI32" s="207"/>
      <c r="BJ32" s="207"/>
      <c r="BK32" s="207"/>
      <c r="BL32" s="207"/>
      <c r="BM32" s="207"/>
      <c r="BN32" s="207"/>
      <c r="BO32" s="207"/>
      <c r="BP32" s="207"/>
      <c r="BQ32" s="207"/>
      <c r="BR32" s="207"/>
      <c r="BS32" s="207"/>
      <c r="BU32" s="207"/>
      <c r="BV32" s="207"/>
      <c r="BW32" s="207"/>
      <c r="BX32" s="207"/>
      <c r="BY32" s="207"/>
      <c r="BZ32" s="207"/>
      <c r="CA32" s="207"/>
      <c r="CB32" s="207"/>
      <c r="CC32" s="207"/>
      <c r="CD32" s="207"/>
      <c r="CE32" s="207"/>
      <c r="CF32" s="207"/>
      <c r="CG32" s="207"/>
      <c r="CH32" s="207"/>
    </row>
    <row r="33" spans="1:86" x14ac:dyDescent="0.25">
      <c r="A33" s="174"/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9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174"/>
      <c r="AS33" s="210"/>
      <c r="AT33" s="210"/>
      <c r="AU33" s="210"/>
      <c r="AV33" s="210"/>
      <c r="AW33" s="210"/>
      <c r="AX33" s="210"/>
      <c r="AY33" s="210"/>
      <c r="AZ33" s="210"/>
      <c r="BA33" s="174"/>
      <c r="BB33" s="208"/>
      <c r="BC33" s="208"/>
      <c r="BD33" s="208"/>
      <c r="BE33" s="208"/>
      <c r="BF33" s="208"/>
      <c r="BG33" s="209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U33" s="210"/>
      <c r="BV33" s="210"/>
      <c r="BW33" s="210"/>
      <c r="BX33" s="210"/>
      <c r="BY33" s="210"/>
      <c r="BZ33" s="210"/>
      <c r="CA33" s="210"/>
      <c r="CB33" s="210"/>
      <c r="CC33" s="210"/>
      <c r="CD33" s="210"/>
      <c r="CE33" s="210"/>
      <c r="CF33" s="210"/>
      <c r="CG33" s="210"/>
      <c r="CH33" s="210"/>
    </row>
    <row r="34" spans="1:86" ht="15.75" x14ac:dyDescent="0.25">
      <c r="A34" s="174"/>
      <c r="B34" s="213" t="s">
        <v>233</v>
      </c>
      <c r="C34" s="213"/>
      <c r="D34" s="213"/>
      <c r="E34" s="213"/>
      <c r="F34" s="213"/>
      <c r="G34" s="213"/>
      <c r="H34" s="213"/>
      <c r="I34" s="213"/>
      <c r="J34" s="202"/>
      <c r="K34" s="202"/>
      <c r="L34" s="202"/>
      <c r="M34" s="202"/>
      <c r="N34" s="202"/>
      <c r="O34" s="211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174"/>
      <c r="AS34" s="213"/>
      <c r="AT34" s="213"/>
      <c r="AU34" s="213"/>
      <c r="AV34" s="213"/>
      <c r="AW34" s="213"/>
      <c r="AX34" s="213"/>
      <c r="AY34" s="213"/>
      <c r="AZ34" s="213"/>
      <c r="BA34" s="174"/>
      <c r="BB34" s="202"/>
      <c r="BC34" s="202"/>
      <c r="BD34" s="202"/>
      <c r="BE34" s="202"/>
      <c r="BF34" s="202"/>
      <c r="BG34" s="211"/>
      <c r="BH34" s="212"/>
      <c r="BI34" s="212"/>
      <c r="BJ34" s="212"/>
      <c r="BK34" s="212"/>
      <c r="BL34" s="212"/>
      <c r="BM34" s="212"/>
      <c r="BN34" s="212"/>
      <c r="BO34" s="212"/>
      <c r="BP34" s="212"/>
      <c r="BQ34" s="212"/>
      <c r="BR34" s="212"/>
      <c r="BS34" s="212"/>
      <c r="BU34" s="212"/>
      <c r="BV34" s="212"/>
      <c r="BW34" s="212"/>
      <c r="BX34" s="212"/>
      <c r="BY34" s="212"/>
      <c r="BZ34" s="212"/>
      <c r="CA34" s="212"/>
      <c r="CB34" s="212"/>
      <c r="CC34" s="212"/>
      <c r="CD34" s="212"/>
      <c r="CE34" s="212"/>
      <c r="CF34" s="212"/>
      <c r="CG34" s="212"/>
      <c r="CH34" s="212"/>
    </row>
    <row r="35" spans="1:86" x14ac:dyDescent="0.25">
      <c r="A35" s="174"/>
      <c r="B35" s="161">
        <v>1</v>
      </c>
      <c r="C35" s="216"/>
      <c r="D35" s="216"/>
      <c r="E35" s="216"/>
      <c r="F35" s="216"/>
      <c r="G35" s="216"/>
      <c r="H35" s="217" t="s">
        <v>197</v>
      </c>
      <c r="I35" s="205"/>
      <c r="J35" s="205"/>
      <c r="K35" s="205"/>
      <c r="L35" s="205"/>
      <c r="M35" s="205"/>
      <c r="N35" s="205"/>
      <c r="O35" s="206"/>
      <c r="P35" s="171"/>
      <c r="Q35" s="171"/>
      <c r="R35" s="171"/>
      <c r="S35" s="171">
        <f t="shared" ref="S35:S43" si="58">SUM(P35:R35)</f>
        <v>0</v>
      </c>
      <c r="T35" s="171"/>
      <c r="U35" s="171"/>
      <c r="V35" s="171"/>
      <c r="W35" s="171">
        <f t="shared" ref="W35:W43" si="59">SUM(T35:V35)</f>
        <v>0</v>
      </c>
      <c r="X35" s="171"/>
      <c r="Y35" s="171"/>
      <c r="Z35" s="171"/>
      <c r="AA35" s="171">
        <f t="shared" ref="AA35:AA43" si="60">SUM(X35:Z35)</f>
        <v>0</v>
      </c>
      <c r="AB35" s="171"/>
      <c r="AC35" s="171"/>
      <c r="AD35" s="171"/>
      <c r="AE35" s="171">
        <f t="shared" ref="AE35:AE43" si="61">SUM(AB35:AD35)</f>
        <v>0</v>
      </c>
      <c r="AF35" s="171"/>
      <c r="AG35" s="171"/>
      <c r="AH35" s="171"/>
      <c r="AI35" s="171">
        <f t="shared" ref="AI35:AI43" si="62">SUM(AF35:AH35)</f>
        <v>0</v>
      </c>
      <c r="AJ35" s="171"/>
      <c r="AK35" s="171"/>
      <c r="AL35" s="171"/>
      <c r="AM35" s="171">
        <f t="shared" ref="AM35:AM43" si="63">SUM(AJ35:AL35)</f>
        <v>0</v>
      </c>
      <c r="AN35" s="171">
        <f t="shared" ref="AN35:AN43" si="64">P35+T35+X35+AB35+AF35+AJ35</f>
        <v>0</v>
      </c>
      <c r="AO35" s="171">
        <f t="shared" ref="AO35:AO43" si="65">Q35+U35+Y35+AC35+AG35+AK35</f>
        <v>0</v>
      </c>
      <c r="AP35" s="171">
        <f t="shared" ref="AP35:AP43" si="66">R35+V35+Z35+AD35+AH35+AL35</f>
        <v>0</v>
      </c>
      <c r="AQ35" s="171">
        <f t="shared" ref="AQ35:AQ37" si="67">SUM(AN35:AP35)</f>
        <v>0</v>
      </c>
      <c r="AR35" s="174"/>
      <c r="AS35" s="188"/>
      <c r="AT35" s="189" t="str">
        <f>IFERROR(VLOOKUP(AS35,Legenda[],4,FALSE), "[-]")</f>
        <v>[-]</v>
      </c>
      <c r="AU35" s="171"/>
      <c r="AV35" s="171"/>
      <c r="AW35" s="171"/>
      <c r="AX35" s="171"/>
      <c r="AY35" s="171"/>
      <c r="AZ35" s="171"/>
      <c r="BA35" s="174"/>
      <c r="BB35" s="205"/>
      <c r="BC35" s="205"/>
      <c r="BD35" s="205"/>
      <c r="BE35" s="205"/>
      <c r="BF35" s="205"/>
      <c r="BG35" s="206"/>
      <c r="BH35" s="171"/>
      <c r="BI35" s="171"/>
      <c r="BJ35" s="171"/>
      <c r="BK35" s="171">
        <f t="shared" ref="BK35:BK43" si="68">SUM(BH35:BJ35)</f>
        <v>0</v>
      </c>
      <c r="BL35" s="171"/>
      <c r="BM35" s="171"/>
      <c r="BN35" s="171"/>
      <c r="BO35" s="171">
        <f t="shared" ref="BO35:BO43" si="69">SUM(BL35:BN35)</f>
        <v>0</v>
      </c>
      <c r="BP35" s="171"/>
      <c r="BQ35" s="171"/>
      <c r="BR35" s="171"/>
      <c r="BS35" s="171">
        <f t="shared" ref="BS35:BS43" si="70">SUM(BP35:BR35)</f>
        <v>0</v>
      </c>
      <c r="BU35" s="171">
        <f t="shared" ref="BU35:BU43" si="71">O35-BG35</f>
        <v>0</v>
      </c>
      <c r="BV35" s="171">
        <f t="shared" ref="BV35:BV43" si="72">P35-BH35</f>
        <v>0</v>
      </c>
      <c r="BW35" s="171">
        <f t="shared" ref="BW35:BW43" si="73">Q35-BI35</f>
        <v>0</v>
      </c>
      <c r="BX35" s="171">
        <f t="shared" ref="BX35:BX43" si="74">R35-BJ35</f>
        <v>0</v>
      </c>
      <c r="BY35" s="171">
        <f t="shared" ref="BY35:BY43" si="75">SUM(BV35:BX35)</f>
        <v>0</v>
      </c>
      <c r="BZ35" s="171">
        <f t="shared" ref="BZ35:BZ43" si="76">T35-BL35</f>
        <v>0</v>
      </c>
      <c r="CA35" s="171">
        <f t="shared" ref="CA35:CA43" si="77">U35-BM35</f>
        <v>0</v>
      </c>
      <c r="CB35" s="171">
        <f t="shared" ref="CB35:CB43" si="78">V35-BN35</f>
        <v>0</v>
      </c>
      <c r="CC35" s="171">
        <f t="shared" ref="CC35:CC43" si="79">SUM(BZ35:CB35)</f>
        <v>0</v>
      </c>
      <c r="CD35" s="171">
        <f t="shared" ref="CD35:CD43" si="80">X35-BP35</f>
        <v>0</v>
      </c>
      <c r="CE35" s="171">
        <f t="shared" ref="CE35:CE43" si="81">Y35-BQ35</f>
        <v>0</v>
      </c>
      <c r="CF35" s="171">
        <f t="shared" ref="CF35:CF43" si="82">Z35-BR35</f>
        <v>0</v>
      </c>
      <c r="CG35" s="171">
        <f t="shared" ref="CG35:CG43" si="83">SUM(CD35:CF35)</f>
        <v>0</v>
      </c>
      <c r="CH35" s="171"/>
    </row>
    <row r="36" spans="1:86" x14ac:dyDescent="0.25">
      <c r="A36" s="174"/>
      <c r="B36" s="161">
        <f t="shared" ref="B36:B43" si="84">B35+1</f>
        <v>2</v>
      </c>
      <c r="C36" s="216"/>
      <c r="D36" s="216"/>
      <c r="E36" s="216"/>
      <c r="F36" s="216"/>
      <c r="G36" s="216"/>
      <c r="H36" s="217" t="s">
        <v>197</v>
      </c>
      <c r="I36" s="205"/>
      <c r="J36" s="205"/>
      <c r="K36" s="205"/>
      <c r="L36" s="205"/>
      <c r="M36" s="205"/>
      <c r="N36" s="205"/>
      <c r="O36" s="206"/>
      <c r="P36" s="171"/>
      <c r="Q36" s="171"/>
      <c r="R36" s="171"/>
      <c r="S36" s="171">
        <f t="shared" si="58"/>
        <v>0</v>
      </c>
      <c r="T36" s="171"/>
      <c r="U36" s="171"/>
      <c r="V36" s="171"/>
      <c r="W36" s="171">
        <f t="shared" si="59"/>
        <v>0</v>
      </c>
      <c r="X36" s="171"/>
      <c r="Y36" s="171"/>
      <c r="Z36" s="171"/>
      <c r="AA36" s="171">
        <f t="shared" si="60"/>
        <v>0</v>
      </c>
      <c r="AB36" s="171"/>
      <c r="AC36" s="171"/>
      <c r="AD36" s="171"/>
      <c r="AE36" s="171">
        <f t="shared" si="61"/>
        <v>0</v>
      </c>
      <c r="AF36" s="171"/>
      <c r="AG36" s="171"/>
      <c r="AH36" s="171"/>
      <c r="AI36" s="171">
        <f t="shared" si="62"/>
        <v>0</v>
      </c>
      <c r="AJ36" s="171"/>
      <c r="AK36" s="171"/>
      <c r="AL36" s="171"/>
      <c r="AM36" s="171">
        <f t="shared" si="63"/>
        <v>0</v>
      </c>
      <c r="AN36" s="171">
        <f t="shared" si="64"/>
        <v>0</v>
      </c>
      <c r="AO36" s="171">
        <f t="shared" si="65"/>
        <v>0</v>
      </c>
      <c r="AP36" s="171">
        <f t="shared" si="66"/>
        <v>0</v>
      </c>
      <c r="AQ36" s="171">
        <f t="shared" si="67"/>
        <v>0</v>
      </c>
      <c r="AR36" s="174"/>
      <c r="AS36" s="188"/>
      <c r="AT36" s="189" t="str">
        <f>IFERROR(VLOOKUP(AS36,Legenda[],4,FALSE), "[-]")</f>
        <v>[-]</v>
      </c>
      <c r="AU36" s="171"/>
      <c r="AV36" s="171"/>
      <c r="AW36" s="171"/>
      <c r="AX36" s="171"/>
      <c r="AY36" s="171"/>
      <c r="AZ36" s="171"/>
      <c r="BA36" s="174"/>
      <c r="BB36" s="205"/>
      <c r="BC36" s="205"/>
      <c r="BD36" s="205"/>
      <c r="BE36" s="205"/>
      <c r="BF36" s="205"/>
      <c r="BG36" s="206"/>
      <c r="BH36" s="171"/>
      <c r="BI36" s="171"/>
      <c r="BJ36" s="171"/>
      <c r="BK36" s="171">
        <f t="shared" si="68"/>
        <v>0</v>
      </c>
      <c r="BL36" s="171"/>
      <c r="BM36" s="171"/>
      <c r="BN36" s="171"/>
      <c r="BO36" s="171">
        <f t="shared" si="69"/>
        <v>0</v>
      </c>
      <c r="BP36" s="171"/>
      <c r="BQ36" s="171"/>
      <c r="BR36" s="171"/>
      <c r="BS36" s="171">
        <f t="shared" si="70"/>
        <v>0</v>
      </c>
      <c r="BU36" s="171">
        <f t="shared" si="71"/>
        <v>0</v>
      </c>
      <c r="BV36" s="171">
        <f t="shared" si="72"/>
        <v>0</v>
      </c>
      <c r="BW36" s="171">
        <f t="shared" si="73"/>
        <v>0</v>
      </c>
      <c r="BX36" s="171">
        <f t="shared" si="74"/>
        <v>0</v>
      </c>
      <c r="BY36" s="171">
        <f t="shared" si="75"/>
        <v>0</v>
      </c>
      <c r="BZ36" s="171">
        <f t="shared" si="76"/>
        <v>0</v>
      </c>
      <c r="CA36" s="171">
        <f t="shared" si="77"/>
        <v>0</v>
      </c>
      <c r="CB36" s="171">
        <f t="shared" si="78"/>
        <v>0</v>
      </c>
      <c r="CC36" s="171">
        <f t="shared" si="79"/>
        <v>0</v>
      </c>
      <c r="CD36" s="171">
        <f t="shared" si="80"/>
        <v>0</v>
      </c>
      <c r="CE36" s="171">
        <f t="shared" si="81"/>
        <v>0</v>
      </c>
      <c r="CF36" s="171">
        <f t="shared" si="82"/>
        <v>0</v>
      </c>
      <c r="CG36" s="171">
        <f t="shared" si="83"/>
        <v>0</v>
      </c>
      <c r="CH36" s="171"/>
    </row>
    <row r="37" spans="1:86" x14ac:dyDescent="0.25">
      <c r="A37" s="174"/>
      <c r="B37" s="161">
        <f t="shared" si="84"/>
        <v>3</v>
      </c>
      <c r="C37" s="216"/>
      <c r="D37" s="216"/>
      <c r="E37" s="216"/>
      <c r="F37" s="216"/>
      <c r="G37" s="216"/>
      <c r="H37" s="217" t="s">
        <v>197</v>
      </c>
      <c r="I37" s="205"/>
      <c r="J37" s="205"/>
      <c r="K37" s="205"/>
      <c r="L37" s="205"/>
      <c r="M37" s="205"/>
      <c r="N37" s="205"/>
      <c r="O37" s="206"/>
      <c r="P37" s="171"/>
      <c r="Q37" s="171"/>
      <c r="R37" s="171"/>
      <c r="S37" s="171">
        <f t="shared" si="58"/>
        <v>0</v>
      </c>
      <c r="T37" s="171"/>
      <c r="U37" s="171"/>
      <c r="V37" s="171"/>
      <c r="W37" s="171">
        <f t="shared" si="59"/>
        <v>0</v>
      </c>
      <c r="X37" s="171"/>
      <c r="Y37" s="171"/>
      <c r="Z37" s="171"/>
      <c r="AA37" s="171">
        <f t="shared" si="60"/>
        <v>0</v>
      </c>
      <c r="AB37" s="171"/>
      <c r="AC37" s="171"/>
      <c r="AD37" s="171"/>
      <c r="AE37" s="171">
        <f t="shared" si="61"/>
        <v>0</v>
      </c>
      <c r="AF37" s="171"/>
      <c r="AG37" s="171"/>
      <c r="AH37" s="171"/>
      <c r="AI37" s="171">
        <f>SUM(AF37:AH37)</f>
        <v>0</v>
      </c>
      <c r="AJ37" s="171"/>
      <c r="AK37" s="171"/>
      <c r="AL37" s="171"/>
      <c r="AM37" s="171">
        <f t="shared" si="63"/>
        <v>0</v>
      </c>
      <c r="AN37" s="171">
        <f t="shared" si="64"/>
        <v>0</v>
      </c>
      <c r="AO37" s="171">
        <f t="shared" si="65"/>
        <v>0</v>
      </c>
      <c r="AP37" s="171">
        <f t="shared" si="66"/>
        <v>0</v>
      </c>
      <c r="AQ37" s="171">
        <f t="shared" si="67"/>
        <v>0</v>
      </c>
      <c r="AR37" s="174"/>
      <c r="AS37" s="188"/>
      <c r="AT37" s="189" t="str">
        <f>IFERROR(VLOOKUP(AS37,Legenda[],4,FALSE), "[-]")</f>
        <v>[-]</v>
      </c>
      <c r="AU37" s="171"/>
      <c r="AV37" s="171"/>
      <c r="AW37" s="171"/>
      <c r="AX37" s="171"/>
      <c r="AY37" s="171"/>
      <c r="AZ37" s="171"/>
      <c r="BA37" s="174"/>
      <c r="BB37" s="205"/>
      <c r="BC37" s="205"/>
      <c r="BD37" s="205"/>
      <c r="BE37" s="205"/>
      <c r="BF37" s="205"/>
      <c r="BG37" s="206"/>
      <c r="BH37" s="171"/>
      <c r="BI37" s="171"/>
      <c r="BJ37" s="171"/>
      <c r="BK37" s="171">
        <f t="shared" si="68"/>
        <v>0</v>
      </c>
      <c r="BL37" s="171"/>
      <c r="BM37" s="171"/>
      <c r="BN37" s="171"/>
      <c r="BO37" s="171">
        <f t="shared" si="69"/>
        <v>0</v>
      </c>
      <c r="BP37" s="171"/>
      <c r="BQ37" s="171"/>
      <c r="BR37" s="171"/>
      <c r="BS37" s="171">
        <f t="shared" si="70"/>
        <v>0</v>
      </c>
      <c r="BU37" s="171">
        <f t="shared" si="71"/>
        <v>0</v>
      </c>
      <c r="BV37" s="171">
        <f t="shared" si="72"/>
        <v>0</v>
      </c>
      <c r="BW37" s="171">
        <f t="shared" si="73"/>
        <v>0</v>
      </c>
      <c r="BX37" s="171">
        <f t="shared" si="74"/>
        <v>0</v>
      </c>
      <c r="BY37" s="171">
        <f t="shared" si="75"/>
        <v>0</v>
      </c>
      <c r="BZ37" s="171">
        <f t="shared" si="76"/>
        <v>0</v>
      </c>
      <c r="CA37" s="171">
        <f t="shared" si="77"/>
        <v>0</v>
      </c>
      <c r="CB37" s="171">
        <f t="shared" si="78"/>
        <v>0</v>
      </c>
      <c r="CC37" s="171">
        <f t="shared" si="79"/>
        <v>0</v>
      </c>
      <c r="CD37" s="171">
        <f t="shared" si="80"/>
        <v>0</v>
      </c>
      <c r="CE37" s="171">
        <f t="shared" si="81"/>
        <v>0</v>
      </c>
      <c r="CF37" s="171">
        <f t="shared" si="82"/>
        <v>0</v>
      </c>
      <c r="CG37" s="171">
        <f t="shared" si="83"/>
        <v>0</v>
      </c>
      <c r="CH37" s="171"/>
    </row>
    <row r="38" spans="1:86" x14ac:dyDescent="0.25">
      <c r="A38" s="174"/>
      <c r="B38" s="161">
        <f t="shared" si="84"/>
        <v>4</v>
      </c>
      <c r="C38" s="216"/>
      <c r="D38" s="216"/>
      <c r="E38" s="216"/>
      <c r="F38" s="216"/>
      <c r="G38" s="216"/>
      <c r="H38" s="217" t="s">
        <v>197</v>
      </c>
      <c r="I38" s="205"/>
      <c r="J38" s="205"/>
      <c r="K38" s="205"/>
      <c r="L38" s="205"/>
      <c r="M38" s="205"/>
      <c r="N38" s="205"/>
      <c r="O38" s="206"/>
      <c r="P38" s="171"/>
      <c r="Q38" s="171"/>
      <c r="R38" s="171"/>
      <c r="S38" s="171">
        <f>SUM(P38:R38)</f>
        <v>0</v>
      </c>
      <c r="T38" s="171"/>
      <c r="U38" s="171"/>
      <c r="V38" s="171"/>
      <c r="W38" s="171">
        <f>SUM(T38:V38)</f>
        <v>0</v>
      </c>
      <c r="X38" s="171"/>
      <c r="Y38" s="171"/>
      <c r="Z38" s="171"/>
      <c r="AA38" s="171">
        <f>SUM(X38:Z38)</f>
        <v>0</v>
      </c>
      <c r="AB38" s="171"/>
      <c r="AC38" s="171"/>
      <c r="AD38" s="171"/>
      <c r="AE38" s="171">
        <f t="shared" si="61"/>
        <v>0</v>
      </c>
      <c r="AF38" s="171"/>
      <c r="AG38" s="171"/>
      <c r="AH38" s="171"/>
      <c r="AI38" s="171">
        <f t="shared" si="62"/>
        <v>0</v>
      </c>
      <c r="AJ38" s="171"/>
      <c r="AK38" s="171"/>
      <c r="AL38" s="171"/>
      <c r="AM38" s="171">
        <f>SUM(AJ38:AL38)</f>
        <v>0</v>
      </c>
      <c r="AN38" s="171">
        <f t="shared" si="64"/>
        <v>0</v>
      </c>
      <c r="AO38" s="171">
        <f t="shared" si="65"/>
        <v>0</v>
      </c>
      <c r="AP38" s="171">
        <f t="shared" si="66"/>
        <v>0</v>
      </c>
      <c r="AQ38" s="171">
        <f>SUM(AN38:AP38)</f>
        <v>0</v>
      </c>
      <c r="AR38" s="174"/>
      <c r="AS38" s="188"/>
      <c r="AT38" s="189" t="str">
        <f>IFERROR(VLOOKUP(AS38,Legenda[],4,FALSE), "[-]")</f>
        <v>[-]</v>
      </c>
      <c r="AU38" s="171"/>
      <c r="AV38" s="171"/>
      <c r="AW38" s="171"/>
      <c r="AX38" s="171"/>
      <c r="AY38" s="171"/>
      <c r="AZ38" s="171"/>
      <c r="BA38" s="174"/>
      <c r="BB38" s="205"/>
      <c r="BC38" s="205"/>
      <c r="BD38" s="205"/>
      <c r="BE38" s="205"/>
      <c r="BF38" s="205"/>
      <c r="BG38" s="206"/>
      <c r="BH38" s="171"/>
      <c r="BI38" s="171"/>
      <c r="BJ38" s="171"/>
      <c r="BK38" s="171">
        <f t="shared" si="68"/>
        <v>0</v>
      </c>
      <c r="BL38" s="171"/>
      <c r="BM38" s="171"/>
      <c r="BN38" s="171"/>
      <c r="BO38" s="171">
        <f t="shared" si="69"/>
        <v>0</v>
      </c>
      <c r="BP38" s="171"/>
      <c r="BQ38" s="171"/>
      <c r="BR38" s="171"/>
      <c r="BS38" s="171">
        <f t="shared" si="70"/>
        <v>0</v>
      </c>
      <c r="BU38" s="171">
        <f t="shared" si="71"/>
        <v>0</v>
      </c>
      <c r="BV38" s="171">
        <f t="shared" si="72"/>
        <v>0</v>
      </c>
      <c r="BW38" s="171">
        <f t="shared" si="73"/>
        <v>0</v>
      </c>
      <c r="BX38" s="171">
        <f t="shared" si="74"/>
        <v>0</v>
      </c>
      <c r="BY38" s="171">
        <f t="shared" si="75"/>
        <v>0</v>
      </c>
      <c r="BZ38" s="171">
        <f t="shared" si="76"/>
        <v>0</v>
      </c>
      <c r="CA38" s="171">
        <f t="shared" si="77"/>
        <v>0</v>
      </c>
      <c r="CB38" s="171">
        <f t="shared" si="78"/>
        <v>0</v>
      </c>
      <c r="CC38" s="171">
        <f t="shared" si="79"/>
        <v>0</v>
      </c>
      <c r="CD38" s="171">
        <f t="shared" si="80"/>
        <v>0</v>
      </c>
      <c r="CE38" s="171">
        <f t="shared" si="81"/>
        <v>0</v>
      </c>
      <c r="CF38" s="171">
        <f t="shared" si="82"/>
        <v>0</v>
      </c>
      <c r="CG38" s="171">
        <f t="shared" si="83"/>
        <v>0</v>
      </c>
      <c r="CH38" s="171"/>
    </row>
    <row r="39" spans="1:86" x14ac:dyDescent="0.25">
      <c r="A39" s="174"/>
      <c r="B39" s="161">
        <f t="shared" si="84"/>
        <v>5</v>
      </c>
      <c r="C39" s="216"/>
      <c r="D39" s="216"/>
      <c r="E39" s="216"/>
      <c r="F39" s="216"/>
      <c r="G39" s="216"/>
      <c r="H39" s="217" t="s">
        <v>197</v>
      </c>
      <c r="I39" s="205"/>
      <c r="J39" s="205"/>
      <c r="K39" s="205"/>
      <c r="L39" s="205"/>
      <c r="M39" s="205"/>
      <c r="N39" s="205"/>
      <c r="O39" s="206"/>
      <c r="P39" s="171"/>
      <c r="Q39" s="171"/>
      <c r="R39" s="171"/>
      <c r="S39" s="171">
        <f t="shared" si="58"/>
        <v>0</v>
      </c>
      <c r="T39" s="171"/>
      <c r="U39" s="171"/>
      <c r="V39" s="171"/>
      <c r="W39" s="171">
        <f t="shared" si="59"/>
        <v>0</v>
      </c>
      <c r="X39" s="171"/>
      <c r="Y39" s="171"/>
      <c r="Z39" s="171"/>
      <c r="AA39" s="171">
        <f t="shared" si="60"/>
        <v>0</v>
      </c>
      <c r="AB39" s="171"/>
      <c r="AC39" s="171"/>
      <c r="AD39" s="171"/>
      <c r="AE39" s="171">
        <f t="shared" si="61"/>
        <v>0</v>
      </c>
      <c r="AF39" s="171"/>
      <c r="AG39" s="171"/>
      <c r="AH39" s="171"/>
      <c r="AI39" s="171">
        <f t="shared" si="62"/>
        <v>0</v>
      </c>
      <c r="AJ39" s="171"/>
      <c r="AK39" s="171"/>
      <c r="AL39" s="171"/>
      <c r="AM39" s="171">
        <f t="shared" si="63"/>
        <v>0</v>
      </c>
      <c r="AN39" s="171">
        <f t="shared" si="64"/>
        <v>0</v>
      </c>
      <c r="AO39" s="171">
        <f t="shared" si="65"/>
        <v>0</v>
      </c>
      <c r="AP39" s="171">
        <f t="shared" si="66"/>
        <v>0</v>
      </c>
      <c r="AQ39" s="171">
        <f t="shared" ref="AQ39:AQ43" si="85">SUM(AN39:AP39)</f>
        <v>0</v>
      </c>
      <c r="AR39" s="174"/>
      <c r="AS39" s="188"/>
      <c r="AT39" s="189" t="str">
        <f>IFERROR(VLOOKUP(AS39,Legenda[],4,FALSE), "[-]")</f>
        <v>[-]</v>
      </c>
      <c r="AU39" s="171"/>
      <c r="AV39" s="171"/>
      <c r="AW39" s="171"/>
      <c r="AX39" s="171"/>
      <c r="AY39" s="171"/>
      <c r="AZ39" s="171"/>
      <c r="BA39" s="174"/>
      <c r="BB39" s="205"/>
      <c r="BC39" s="205"/>
      <c r="BD39" s="205"/>
      <c r="BE39" s="205"/>
      <c r="BF39" s="205"/>
      <c r="BG39" s="206"/>
      <c r="BH39" s="171"/>
      <c r="BI39" s="171"/>
      <c r="BJ39" s="171"/>
      <c r="BK39" s="171">
        <f t="shared" si="68"/>
        <v>0</v>
      </c>
      <c r="BL39" s="171"/>
      <c r="BM39" s="171"/>
      <c r="BN39" s="171"/>
      <c r="BO39" s="171">
        <f t="shared" si="69"/>
        <v>0</v>
      </c>
      <c r="BP39" s="171"/>
      <c r="BQ39" s="171"/>
      <c r="BR39" s="171"/>
      <c r="BS39" s="171">
        <f t="shared" si="70"/>
        <v>0</v>
      </c>
      <c r="BU39" s="171">
        <f t="shared" si="71"/>
        <v>0</v>
      </c>
      <c r="BV39" s="171">
        <f t="shared" si="72"/>
        <v>0</v>
      </c>
      <c r="BW39" s="171">
        <f t="shared" si="73"/>
        <v>0</v>
      </c>
      <c r="BX39" s="171">
        <f t="shared" si="74"/>
        <v>0</v>
      </c>
      <c r="BY39" s="171">
        <f t="shared" si="75"/>
        <v>0</v>
      </c>
      <c r="BZ39" s="171">
        <f t="shared" si="76"/>
        <v>0</v>
      </c>
      <c r="CA39" s="171">
        <f t="shared" si="77"/>
        <v>0</v>
      </c>
      <c r="CB39" s="171">
        <f t="shared" si="78"/>
        <v>0</v>
      </c>
      <c r="CC39" s="171">
        <f t="shared" si="79"/>
        <v>0</v>
      </c>
      <c r="CD39" s="171">
        <f t="shared" si="80"/>
        <v>0</v>
      </c>
      <c r="CE39" s="171">
        <f t="shared" si="81"/>
        <v>0</v>
      </c>
      <c r="CF39" s="171">
        <f t="shared" si="82"/>
        <v>0</v>
      </c>
      <c r="CG39" s="171">
        <f t="shared" si="83"/>
        <v>0</v>
      </c>
      <c r="CH39" s="171"/>
    </row>
    <row r="40" spans="1:86" x14ac:dyDescent="0.25">
      <c r="A40" s="174"/>
      <c r="B40" s="161">
        <f t="shared" si="84"/>
        <v>6</v>
      </c>
      <c r="C40" s="216"/>
      <c r="D40" s="216"/>
      <c r="E40" s="216"/>
      <c r="F40" s="216"/>
      <c r="G40" s="216"/>
      <c r="H40" s="217" t="s">
        <v>197</v>
      </c>
      <c r="I40" s="205"/>
      <c r="J40" s="205"/>
      <c r="K40" s="205"/>
      <c r="L40" s="205"/>
      <c r="M40" s="205"/>
      <c r="N40" s="205"/>
      <c r="O40" s="206"/>
      <c r="P40" s="171"/>
      <c r="Q40" s="171"/>
      <c r="R40" s="171"/>
      <c r="S40" s="171">
        <f t="shared" si="58"/>
        <v>0</v>
      </c>
      <c r="T40" s="171"/>
      <c r="U40" s="171"/>
      <c r="V40" s="171"/>
      <c r="W40" s="171">
        <f t="shared" si="59"/>
        <v>0</v>
      </c>
      <c r="X40" s="171"/>
      <c r="Y40" s="171"/>
      <c r="Z40" s="171"/>
      <c r="AA40" s="171">
        <f t="shared" si="60"/>
        <v>0</v>
      </c>
      <c r="AB40" s="171"/>
      <c r="AC40" s="171"/>
      <c r="AD40" s="171"/>
      <c r="AE40" s="171">
        <f t="shared" si="61"/>
        <v>0</v>
      </c>
      <c r="AF40" s="171"/>
      <c r="AG40" s="171"/>
      <c r="AH40" s="171"/>
      <c r="AI40" s="171">
        <f t="shared" si="62"/>
        <v>0</v>
      </c>
      <c r="AJ40" s="171"/>
      <c r="AK40" s="171"/>
      <c r="AL40" s="171"/>
      <c r="AM40" s="171">
        <f t="shared" si="63"/>
        <v>0</v>
      </c>
      <c r="AN40" s="171">
        <f t="shared" si="64"/>
        <v>0</v>
      </c>
      <c r="AO40" s="171">
        <f t="shared" si="65"/>
        <v>0</v>
      </c>
      <c r="AP40" s="171">
        <f t="shared" si="66"/>
        <v>0</v>
      </c>
      <c r="AQ40" s="171">
        <f t="shared" si="85"/>
        <v>0</v>
      </c>
      <c r="AR40" s="174"/>
      <c r="AS40" s="188"/>
      <c r="AT40" s="189" t="str">
        <f>IFERROR(VLOOKUP(AS40,Legenda[],4,FALSE), "[-]")</f>
        <v>[-]</v>
      </c>
      <c r="AU40" s="171"/>
      <c r="AV40" s="171"/>
      <c r="AW40" s="171"/>
      <c r="AX40" s="171"/>
      <c r="AY40" s="171"/>
      <c r="AZ40" s="171"/>
      <c r="BA40" s="174"/>
      <c r="BB40" s="205"/>
      <c r="BC40" s="205"/>
      <c r="BD40" s="205"/>
      <c r="BE40" s="205"/>
      <c r="BF40" s="205"/>
      <c r="BG40" s="206"/>
      <c r="BH40" s="171"/>
      <c r="BI40" s="171"/>
      <c r="BJ40" s="171"/>
      <c r="BK40" s="171">
        <f t="shared" si="68"/>
        <v>0</v>
      </c>
      <c r="BL40" s="171"/>
      <c r="BM40" s="171"/>
      <c r="BN40" s="171"/>
      <c r="BO40" s="171">
        <f t="shared" si="69"/>
        <v>0</v>
      </c>
      <c r="BP40" s="171"/>
      <c r="BQ40" s="171"/>
      <c r="BR40" s="171"/>
      <c r="BS40" s="171">
        <f t="shared" si="70"/>
        <v>0</v>
      </c>
      <c r="BU40" s="171">
        <f t="shared" si="71"/>
        <v>0</v>
      </c>
      <c r="BV40" s="171">
        <f t="shared" si="72"/>
        <v>0</v>
      </c>
      <c r="BW40" s="171">
        <f t="shared" si="73"/>
        <v>0</v>
      </c>
      <c r="BX40" s="171">
        <f t="shared" si="74"/>
        <v>0</v>
      </c>
      <c r="BY40" s="171">
        <f t="shared" si="75"/>
        <v>0</v>
      </c>
      <c r="BZ40" s="171">
        <f t="shared" si="76"/>
        <v>0</v>
      </c>
      <c r="CA40" s="171">
        <f t="shared" si="77"/>
        <v>0</v>
      </c>
      <c r="CB40" s="171">
        <f t="shared" si="78"/>
        <v>0</v>
      </c>
      <c r="CC40" s="171">
        <f t="shared" si="79"/>
        <v>0</v>
      </c>
      <c r="CD40" s="171">
        <f t="shared" si="80"/>
        <v>0</v>
      </c>
      <c r="CE40" s="171">
        <f t="shared" si="81"/>
        <v>0</v>
      </c>
      <c r="CF40" s="171">
        <f t="shared" si="82"/>
        <v>0</v>
      </c>
      <c r="CG40" s="171">
        <f t="shared" si="83"/>
        <v>0</v>
      </c>
      <c r="CH40" s="171"/>
    </row>
    <row r="41" spans="1:86" x14ac:dyDescent="0.25">
      <c r="A41" s="174"/>
      <c r="B41" s="161">
        <f t="shared" si="84"/>
        <v>7</v>
      </c>
      <c r="C41" s="216"/>
      <c r="D41" s="216"/>
      <c r="E41" s="216"/>
      <c r="F41" s="216"/>
      <c r="G41" s="216"/>
      <c r="H41" s="217" t="s">
        <v>197</v>
      </c>
      <c r="I41" s="205"/>
      <c r="J41" s="205"/>
      <c r="K41" s="205"/>
      <c r="L41" s="205"/>
      <c r="M41" s="205"/>
      <c r="N41" s="205"/>
      <c r="O41" s="206"/>
      <c r="P41" s="171"/>
      <c r="Q41" s="171"/>
      <c r="R41" s="171"/>
      <c r="S41" s="171">
        <f t="shared" si="58"/>
        <v>0</v>
      </c>
      <c r="T41" s="171"/>
      <c r="U41" s="171"/>
      <c r="V41" s="171"/>
      <c r="W41" s="171">
        <f t="shared" si="59"/>
        <v>0</v>
      </c>
      <c r="X41" s="171"/>
      <c r="Y41" s="171"/>
      <c r="Z41" s="171"/>
      <c r="AA41" s="171">
        <f t="shared" si="60"/>
        <v>0</v>
      </c>
      <c r="AB41" s="171"/>
      <c r="AC41" s="171"/>
      <c r="AD41" s="171"/>
      <c r="AE41" s="171">
        <f t="shared" si="61"/>
        <v>0</v>
      </c>
      <c r="AF41" s="171"/>
      <c r="AG41" s="171"/>
      <c r="AH41" s="171"/>
      <c r="AI41" s="171">
        <f t="shared" si="62"/>
        <v>0</v>
      </c>
      <c r="AJ41" s="171"/>
      <c r="AK41" s="171"/>
      <c r="AL41" s="171"/>
      <c r="AM41" s="171">
        <f t="shared" si="63"/>
        <v>0</v>
      </c>
      <c r="AN41" s="171">
        <f t="shared" si="64"/>
        <v>0</v>
      </c>
      <c r="AO41" s="171">
        <f t="shared" si="65"/>
        <v>0</v>
      </c>
      <c r="AP41" s="171">
        <f t="shared" si="66"/>
        <v>0</v>
      </c>
      <c r="AQ41" s="171">
        <f t="shared" si="85"/>
        <v>0</v>
      </c>
      <c r="AR41" s="174"/>
      <c r="AS41" s="188"/>
      <c r="AT41" s="189" t="str">
        <f>IFERROR(VLOOKUP(AS41,Legenda[],4,FALSE), "[-]")</f>
        <v>[-]</v>
      </c>
      <c r="AU41" s="171"/>
      <c r="AV41" s="171"/>
      <c r="AW41" s="171"/>
      <c r="AX41" s="171"/>
      <c r="AY41" s="171"/>
      <c r="AZ41" s="171"/>
      <c r="BA41" s="174"/>
      <c r="BB41" s="205"/>
      <c r="BC41" s="205"/>
      <c r="BD41" s="205"/>
      <c r="BE41" s="205"/>
      <c r="BF41" s="205"/>
      <c r="BG41" s="206"/>
      <c r="BH41" s="171"/>
      <c r="BI41" s="171"/>
      <c r="BJ41" s="171"/>
      <c r="BK41" s="171">
        <f t="shared" si="68"/>
        <v>0</v>
      </c>
      <c r="BL41" s="171"/>
      <c r="BM41" s="171"/>
      <c r="BN41" s="171"/>
      <c r="BO41" s="171">
        <f t="shared" si="69"/>
        <v>0</v>
      </c>
      <c r="BP41" s="171"/>
      <c r="BQ41" s="171"/>
      <c r="BR41" s="171"/>
      <c r="BS41" s="171">
        <f t="shared" si="70"/>
        <v>0</v>
      </c>
      <c r="BU41" s="171">
        <f t="shared" si="71"/>
        <v>0</v>
      </c>
      <c r="BV41" s="171">
        <f t="shared" si="72"/>
        <v>0</v>
      </c>
      <c r="BW41" s="171">
        <f t="shared" si="73"/>
        <v>0</v>
      </c>
      <c r="BX41" s="171">
        <f t="shared" si="74"/>
        <v>0</v>
      </c>
      <c r="BY41" s="171">
        <f t="shared" si="75"/>
        <v>0</v>
      </c>
      <c r="BZ41" s="171">
        <f t="shared" si="76"/>
        <v>0</v>
      </c>
      <c r="CA41" s="171">
        <f t="shared" si="77"/>
        <v>0</v>
      </c>
      <c r="CB41" s="171">
        <f t="shared" si="78"/>
        <v>0</v>
      </c>
      <c r="CC41" s="171">
        <f t="shared" si="79"/>
        <v>0</v>
      </c>
      <c r="CD41" s="171">
        <f t="shared" si="80"/>
        <v>0</v>
      </c>
      <c r="CE41" s="171">
        <f t="shared" si="81"/>
        <v>0</v>
      </c>
      <c r="CF41" s="171">
        <f t="shared" si="82"/>
        <v>0</v>
      </c>
      <c r="CG41" s="171">
        <f t="shared" si="83"/>
        <v>0</v>
      </c>
      <c r="CH41" s="171"/>
    </row>
    <row r="42" spans="1:86" x14ac:dyDescent="0.25">
      <c r="A42" s="174"/>
      <c r="B42" s="161">
        <f t="shared" si="84"/>
        <v>8</v>
      </c>
      <c r="C42" s="216"/>
      <c r="D42" s="216"/>
      <c r="E42" s="216"/>
      <c r="F42" s="216"/>
      <c r="G42" s="216"/>
      <c r="H42" s="217" t="s">
        <v>197</v>
      </c>
      <c r="I42" s="205"/>
      <c r="J42" s="205"/>
      <c r="K42" s="205"/>
      <c r="L42" s="205"/>
      <c r="M42" s="205"/>
      <c r="N42" s="205"/>
      <c r="O42" s="206"/>
      <c r="P42" s="171"/>
      <c r="Q42" s="171"/>
      <c r="R42" s="171"/>
      <c r="S42" s="171">
        <f t="shared" si="58"/>
        <v>0</v>
      </c>
      <c r="T42" s="171"/>
      <c r="U42" s="171"/>
      <c r="V42" s="171"/>
      <c r="W42" s="171">
        <f t="shared" si="59"/>
        <v>0</v>
      </c>
      <c r="X42" s="171"/>
      <c r="Y42" s="171"/>
      <c r="Z42" s="171"/>
      <c r="AA42" s="171">
        <f t="shared" si="60"/>
        <v>0</v>
      </c>
      <c r="AB42" s="171"/>
      <c r="AC42" s="171"/>
      <c r="AD42" s="171"/>
      <c r="AE42" s="171">
        <f t="shared" si="61"/>
        <v>0</v>
      </c>
      <c r="AF42" s="171"/>
      <c r="AG42" s="171"/>
      <c r="AH42" s="171"/>
      <c r="AI42" s="171">
        <f t="shared" si="62"/>
        <v>0</v>
      </c>
      <c r="AJ42" s="171"/>
      <c r="AK42" s="171"/>
      <c r="AL42" s="171"/>
      <c r="AM42" s="171">
        <f t="shared" si="63"/>
        <v>0</v>
      </c>
      <c r="AN42" s="171">
        <f t="shared" si="64"/>
        <v>0</v>
      </c>
      <c r="AO42" s="171">
        <f t="shared" si="65"/>
        <v>0</v>
      </c>
      <c r="AP42" s="171">
        <f t="shared" si="66"/>
        <v>0</v>
      </c>
      <c r="AQ42" s="171">
        <f t="shared" si="85"/>
        <v>0</v>
      </c>
      <c r="AR42" s="174"/>
      <c r="AS42" s="188"/>
      <c r="AT42" s="189" t="str">
        <f>IFERROR(VLOOKUP(AS42,Legenda[],4,FALSE), "[-]")</f>
        <v>[-]</v>
      </c>
      <c r="AU42" s="171"/>
      <c r="AV42" s="171"/>
      <c r="AW42" s="171"/>
      <c r="AX42" s="171"/>
      <c r="AY42" s="171"/>
      <c r="AZ42" s="171"/>
      <c r="BA42" s="174"/>
      <c r="BB42" s="205"/>
      <c r="BC42" s="205"/>
      <c r="BD42" s="205"/>
      <c r="BE42" s="205"/>
      <c r="BF42" s="205"/>
      <c r="BG42" s="206"/>
      <c r="BH42" s="171"/>
      <c r="BI42" s="171"/>
      <c r="BJ42" s="171"/>
      <c r="BK42" s="171">
        <f t="shared" si="68"/>
        <v>0</v>
      </c>
      <c r="BL42" s="171"/>
      <c r="BM42" s="171"/>
      <c r="BN42" s="171"/>
      <c r="BO42" s="171">
        <f t="shared" si="69"/>
        <v>0</v>
      </c>
      <c r="BP42" s="171"/>
      <c r="BQ42" s="171"/>
      <c r="BR42" s="171"/>
      <c r="BS42" s="171">
        <f t="shared" si="70"/>
        <v>0</v>
      </c>
      <c r="BU42" s="171">
        <f t="shared" si="71"/>
        <v>0</v>
      </c>
      <c r="BV42" s="171">
        <f t="shared" si="72"/>
        <v>0</v>
      </c>
      <c r="BW42" s="171">
        <f t="shared" si="73"/>
        <v>0</v>
      </c>
      <c r="BX42" s="171">
        <f t="shared" si="74"/>
        <v>0</v>
      </c>
      <c r="BY42" s="171">
        <f t="shared" si="75"/>
        <v>0</v>
      </c>
      <c r="BZ42" s="171">
        <f t="shared" si="76"/>
        <v>0</v>
      </c>
      <c r="CA42" s="171">
        <f t="shared" si="77"/>
        <v>0</v>
      </c>
      <c r="CB42" s="171">
        <f t="shared" si="78"/>
        <v>0</v>
      </c>
      <c r="CC42" s="171">
        <f t="shared" si="79"/>
        <v>0</v>
      </c>
      <c r="CD42" s="171">
        <f t="shared" si="80"/>
        <v>0</v>
      </c>
      <c r="CE42" s="171">
        <f t="shared" si="81"/>
        <v>0</v>
      </c>
      <c r="CF42" s="171">
        <f t="shared" si="82"/>
        <v>0</v>
      </c>
      <c r="CG42" s="171">
        <f t="shared" si="83"/>
        <v>0</v>
      </c>
      <c r="CH42" s="171"/>
    </row>
    <row r="43" spans="1:86" x14ac:dyDescent="0.25">
      <c r="A43" s="174"/>
      <c r="B43" s="161">
        <f t="shared" si="84"/>
        <v>9</v>
      </c>
      <c r="C43" s="216"/>
      <c r="D43" s="216"/>
      <c r="E43" s="216"/>
      <c r="F43" s="216"/>
      <c r="G43" s="216"/>
      <c r="H43" s="217" t="s">
        <v>197</v>
      </c>
      <c r="I43" s="205"/>
      <c r="J43" s="205"/>
      <c r="K43" s="205"/>
      <c r="L43" s="205"/>
      <c r="M43" s="205"/>
      <c r="N43" s="205"/>
      <c r="O43" s="206"/>
      <c r="P43" s="171"/>
      <c r="Q43" s="171"/>
      <c r="R43" s="171"/>
      <c r="S43" s="171">
        <f t="shared" si="58"/>
        <v>0</v>
      </c>
      <c r="T43" s="171"/>
      <c r="U43" s="171"/>
      <c r="V43" s="171"/>
      <c r="W43" s="171">
        <f t="shared" si="59"/>
        <v>0</v>
      </c>
      <c r="X43" s="171"/>
      <c r="Y43" s="171"/>
      <c r="Z43" s="171"/>
      <c r="AA43" s="171">
        <f t="shared" si="60"/>
        <v>0</v>
      </c>
      <c r="AB43" s="171"/>
      <c r="AC43" s="171"/>
      <c r="AD43" s="171"/>
      <c r="AE43" s="171">
        <f t="shared" si="61"/>
        <v>0</v>
      </c>
      <c r="AF43" s="171"/>
      <c r="AG43" s="171"/>
      <c r="AH43" s="171"/>
      <c r="AI43" s="171">
        <f t="shared" si="62"/>
        <v>0</v>
      </c>
      <c r="AJ43" s="171"/>
      <c r="AK43" s="171"/>
      <c r="AL43" s="171"/>
      <c r="AM43" s="171">
        <f t="shared" si="63"/>
        <v>0</v>
      </c>
      <c r="AN43" s="171">
        <f t="shared" si="64"/>
        <v>0</v>
      </c>
      <c r="AO43" s="171">
        <f t="shared" si="65"/>
        <v>0</v>
      </c>
      <c r="AP43" s="171">
        <f t="shared" si="66"/>
        <v>0</v>
      </c>
      <c r="AQ43" s="171">
        <f t="shared" si="85"/>
        <v>0</v>
      </c>
      <c r="AR43" s="174"/>
      <c r="AS43" s="188"/>
      <c r="AT43" s="189" t="str">
        <f>IFERROR(VLOOKUP(AS43,Legenda[],4,FALSE), "[-]")</f>
        <v>[-]</v>
      </c>
      <c r="AU43" s="171"/>
      <c r="AV43" s="171"/>
      <c r="AW43" s="171"/>
      <c r="AX43" s="171"/>
      <c r="AY43" s="171"/>
      <c r="AZ43" s="171"/>
      <c r="BA43" s="174"/>
      <c r="BB43" s="205"/>
      <c r="BC43" s="205"/>
      <c r="BD43" s="205"/>
      <c r="BE43" s="205"/>
      <c r="BF43" s="205"/>
      <c r="BG43" s="206"/>
      <c r="BH43" s="171"/>
      <c r="BI43" s="171"/>
      <c r="BJ43" s="171"/>
      <c r="BK43" s="171">
        <f t="shared" si="68"/>
        <v>0</v>
      </c>
      <c r="BL43" s="171"/>
      <c r="BM43" s="171"/>
      <c r="BN43" s="171"/>
      <c r="BO43" s="171">
        <f t="shared" si="69"/>
        <v>0</v>
      </c>
      <c r="BP43" s="171"/>
      <c r="BQ43" s="171"/>
      <c r="BR43" s="171"/>
      <c r="BS43" s="171">
        <f t="shared" si="70"/>
        <v>0</v>
      </c>
      <c r="BU43" s="171">
        <f t="shared" si="71"/>
        <v>0</v>
      </c>
      <c r="BV43" s="171">
        <f t="shared" si="72"/>
        <v>0</v>
      </c>
      <c r="BW43" s="171">
        <f t="shared" si="73"/>
        <v>0</v>
      </c>
      <c r="BX43" s="171">
        <f t="shared" si="74"/>
        <v>0</v>
      </c>
      <c r="BY43" s="171">
        <f t="shared" si="75"/>
        <v>0</v>
      </c>
      <c r="BZ43" s="171">
        <f t="shared" si="76"/>
        <v>0</v>
      </c>
      <c r="CA43" s="171">
        <f t="shared" si="77"/>
        <v>0</v>
      </c>
      <c r="CB43" s="171">
        <f t="shared" si="78"/>
        <v>0</v>
      </c>
      <c r="CC43" s="171">
        <f t="shared" si="79"/>
        <v>0</v>
      </c>
      <c r="CD43" s="171">
        <f t="shared" si="80"/>
        <v>0</v>
      </c>
      <c r="CE43" s="171">
        <f t="shared" si="81"/>
        <v>0</v>
      </c>
      <c r="CF43" s="171">
        <f t="shared" si="82"/>
        <v>0</v>
      </c>
      <c r="CG43" s="171">
        <f t="shared" si="83"/>
        <v>0</v>
      </c>
      <c r="CH43" s="171"/>
    </row>
    <row r="44" spans="1:86" x14ac:dyDescent="0.25">
      <c r="A44" s="174"/>
      <c r="B44" s="218"/>
      <c r="C44" s="218"/>
      <c r="D44" s="218"/>
      <c r="E44" s="218"/>
      <c r="F44" s="218"/>
      <c r="G44" s="218"/>
      <c r="H44" s="218"/>
      <c r="I44" s="165" t="s">
        <v>199</v>
      </c>
      <c r="J44" s="165"/>
      <c r="K44" s="165"/>
      <c r="L44" s="165"/>
      <c r="M44" s="165"/>
      <c r="N44" s="165"/>
      <c r="O44" s="207"/>
      <c r="P44" s="207">
        <f>SUM(P35:P43)</f>
        <v>0</v>
      </c>
      <c r="Q44" s="207">
        <f>SUM(Q35:Q43)</f>
        <v>0</v>
      </c>
      <c r="R44" s="207">
        <f>SUM(R35:R43)</f>
        <v>0</v>
      </c>
      <c r="S44" s="207">
        <f>SUM(S35:S43)</f>
        <v>0</v>
      </c>
      <c r="T44" s="207">
        <f>SUM(T35:T43)</f>
        <v>0</v>
      </c>
      <c r="U44" s="207">
        <f t="shared" ref="U44:AM44" si="86">SUM(U35:U43)</f>
        <v>0</v>
      </c>
      <c r="V44" s="207">
        <f t="shared" si="86"/>
        <v>0</v>
      </c>
      <c r="W44" s="207">
        <f t="shared" si="86"/>
        <v>0</v>
      </c>
      <c r="X44" s="207">
        <f t="shared" si="86"/>
        <v>0</v>
      </c>
      <c r="Y44" s="207">
        <f t="shared" si="86"/>
        <v>0</v>
      </c>
      <c r="Z44" s="207">
        <f t="shared" si="86"/>
        <v>0</v>
      </c>
      <c r="AA44" s="207">
        <f t="shared" si="86"/>
        <v>0</v>
      </c>
      <c r="AB44" s="207">
        <f t="shared" si="86"/>
        <v>0</v>
      </c>
      <c r="AC44" s="207">
        <f t="shared" si="86"/>
        <v>0</v>
      </c>
      <c r="AD44" s="207">
        <f t="shared" si="86"/>
        <v>0</v>
      </c>
      <c r="AE44" s="207">
        <f t="shared" si="86"/>
        <v>0</v>
      </c>
      <c r="AF44" s="207">
        <f t="shared" si="86"/>
        <v>0</v>
      </c>
      <c r="AG44" s="207">
        <f t="shared" si="86"/>
        <v>0</v>
      </c>
      <c r="AH44" s="207">
        <f t="shared" si="86"/>
        <v>0</v>
      </c>
      <c r="AI44" s="207">
        <f t="shared" si="86"/>
        <v>0</v>
      </c>
      <c r="AJ44" s="207">
        <f t="shared" si="86"/>
        <v>0</v>
      </c>
      <c r="AK44" s="207">
        <f t="shared" si="86"/>
        <v>0</v>
      </c>
      <c r="AL44" s="207">
        <f t="shared" si="86"/>
        <v>0</v>
      </c>
      <c r="AM44" s="207">
        <f t="shared" si="86"/>
        <v>0</v>
      </c>
      <c r="AN44" s="207">
        <f t="shared" ref="AN44:AQ44" si="87">SUM(AN35:AN43)</f>
        <v>0</v>
      </c>
      <c r="AO44" s="207">
        <f t="shared" si="87"/>
        <v>0</v>
      </c>
      <c r="AP44" s="207">
        <f t="shared" si="87"/>
        <v>0</v>
      </c>
      <c r="AQ44" s="207">
        <f t="shared" si="87"/>
        <v>0</v>
      </c>
      <c r="AR44" s="174"/>
      <c r="AS44" s="207"/>
      <c r="AT44" s="207"/>
      <c r="AU44" s="207"/>
      <c r="AV44" s="207"/>
      <c r="AW44" s="207"/>
      <c r="AX44" s="207"/>
      <c r="AY44" s="207"/>
      <c r="AZ44" s="207"/>
      <c r="BA44" s="174"/>
      <c r="BB44" s="165"/>
      <c r="BC44" s="165"/>
      <c r="BD44" s="165"/>
      <c r="BE44" s="165"/>
      <c r="BF44" s="165"/>
      <c r="BG44" s="207"/>
      <c r="BH44" s="207"/>
      <c r="BI44" s="207"/>
      <c r="BJ44" s="207"/>
      <c r="BK44" s="207"/>
      <c r="BL44" s="207"/>
      <c r="BM44" s="207"/>
      <c r="BN44" s="207"/>
      <c r="BO44" s="207"/>
      <c r="BP44" s="207"/>
      <c r="BQ44" s="207"/>
      <c r="BR44" s="207"/>
      <c r="BS44" s="207"/>
      <c r="BU44" s="207"/>
      <c r="BV44" s="207"/>
      <c r="BW44" s="207"/>
      <c r="BX44" s="207"/>
      <c r="BY44" s="207"/>
      <c r="BZ44" s="207"/>
      <c r="CA44" s="207"/>
      <c r="CB44" s="207"/>
      <c r="CC44" s="207"/>
      <c r="CD44" s="207"/>
      <c r="CE44" s="207"/>
      <c r="CF44" s="207"/>
      <c r="CG44" s="207"/>
      <c r="CH44" s="207"/>
    </row>
    <row r="45" spans="1:86" x14ac:dyDescent="0.25">
      <c r="A45" s="174"/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22" t="s">
        <v>395</v>
      </c>
      <c r="P45" s="311">
        <f>P19+P32+P44</f>
        <v>0</v>
      </c>
      <c r="Q45" s="311">
        <f t="shared" ref="Q45:AL45" si="88">Q19+Q32+Q44</f>
        <v>0</v>
      </c>
      <c r="R45" s="311">
        <f t="shared" si="88"/>
        <v>0</v>
      </c>
      <c r="S45" s="311">
        <f t="shared" si="88"/>
        <v>0</v>
      </c>
      <c r="T45" s="311">
        <f t="shared" si="88"/>
        <v>0</v>
      </c>
      <c r="U45" s="311">
        <f t="shared" si="88"/>
        <v>0</v>
      </c>
      <c r="V45" s="311">
        <f t="shared" si="88"/>
        <v>0</v>
      </c>
      <c r="W45" s="311">
        <f t="shared" si="88"/>
        <v>0</v>
      </c>
      <c r="X45" s="311">
        <f t="shared" si="88"/>
        <v>0</v>
      </c>
      <c r="Y45" s="311">
        <f t="shared" si="88"/>
        <v>0</v>
      </c>
      <c r="Z45" s="311">
        <f t="shared" si="88"/>
        <v>0</v>
      </c>
      <c r="AA45" s="311">
        <f t="shared" si="88"/>
        <v>0</v>
      </c>
      <c r="AB45" s="311">
        <f t="shared" si="88"/>
        <v>0</v>
      </c>
      <c r="AC45" s="311">
        <f t="shared" si="88"/>
        <v>0</v>
      </c>
      <c r="AD45" s="311">
        <f t="shared" si="88"/>
        <v>0</v>
      </c>
      <c r="AE45" s="311">
        <f t="shared" si="88"/>
        <v>0</v>
      </c>
      <c r="AF45" s="311">
        <f t="shared" si="88"/>
        <v>0</v>
      </c>
      <c r="AG45" s="311">
        <f t="shared" si="88"/>
        <v>0</v>
      </c>
      <c r="AH45" s="311">
        <f t="shared" si="88"/>
        <v>0</v>
      </c>
      <c r="AI45" s="311">
        <f t="shared" si="88"/>
        <v>0</v>
      </c>
      <c r="AJ45" s="311">
        <f t="shared" si="88"/>
        <v>0</v>
      </c>
      <c r="AK45" s="311">
        <f t="shared" si="88"/>
        <v>0</v>
      </c>
      <c r="AL45" s="311">
        <f t="shared" si="88"/>
        <v>0</v>
      </c>
      <c r="AM45" s="311">
        <f>AM19+AM32+AM44</f>
        <v>0</v>
      </c>
      <c r="AN45" s="311">
        <f t="shared" ref="AN45:AP45" si="89">AN19+AN32+AN44</f>
        <v>0</v>
      </c>
      <c r="AO45" s="311">
        <f t="shared" si="89"/>
        <v>0</v>
      </c>
      <c r="AP45" s="311">
        <f t="shared" si="89"/>
        <v>0</v>
      </c>
      <c r="AQ45" s="311">
        <f>AQ19+AQ32+AQ44</f>
        <v>0</v>
      </c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98"/>
      <c r="BC45" s="198"/>
      <c r="BD45" s="198"/>
      <c r="BE45" s="198"/>
      <c r="BF45" s="198"/>
      <c r="BG45" s="199"/>
      <c r="BH45" s="199"/>
      <c r="BI45" s="199"/>
      <c r="BJ45" s="199"/>
      <c r="BK45" s="199"/>
      <c r="BL45" s="199"/>
      <c r="BM45" s="199"/>
      <c r="BN45" s="199"/>
      <c r="BO45" s="199"/>
      <c r="BP45" s="199"/>
      <c r="BQ45" s="199"/>
      <c r="BR45" s="199"/>
      <c r="BS45" s="199"/>
    </row>
    <row r="46" spans="1:86" ht="15.75" x14ac:dyDescent="0.25">
      <c r="A46" s="174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43"/>
      <c r="BC46" s="143"/>
      <c r="BD46" s="143"/>
      <c r="BE46" s="143"/>
      <c r="BF46" s="143"/>
      <c r="BG46" s="143"/>
      <c r="BH46" s="143"/>
      <c r="BI46" s="143"/>
      <c r="BJ46" s="143"/>
      <c r="BK46" s="143"/>
      <c r="BL46" s="143"/>
      <c r="BM46" s="143"/>
      <c r="BN46" s="143"/>
      <c r="BO46" s="143"/>
      <c r="BP46" s="143"/>
      <c r="BQ46" s="143"/>
      <c r="BR46" s="143"/>
      <c r="BS46" s="143"/>
    </row>
    <row r="47" spans="1:86" ht="15.75" x14ac:dyDescent="0.25">
      <c r="A47" s="174"/>
      <c r="B47" s="143"/>
      <c r="C47" s="143"/>
      <c r="D47" s="143"/>
      <c r="E47" s="143"/>
      <c r="F47" s="143"/>
      <c r="G47" s="143"/>
      <c r="H47" s="143"/>
      <c r="J47" s="143"/>
      <c r="O47" s="322" t="s">
        <v>402</v>
      </c>
      <c r="P47" s="186">
        <f>P45+'P2_podm.-el-mob.'!P45-Podsumowanie!F8</f>
        <v>0</v>
      </c>
      <c r="Q47" s="186">
        <f>Q45+'P2_podm.-el-mob.'!Q45-Podsumowanie!F11</f>
        <v>0</v>
      </c>
      <c r="R47" s="186">
        <f>'P4_podm.-mod.'!K20</f>
        <v>0</v>
      </c>
      <c r="S47" s="143"/>
      <c r="T47" s="186">
        <f>T45+'P2_podm.-el-mob.'!T45-Podsumowanie!G8</f>
        <v>0</v>
      </c>
      <c r="U47" s="186">
        <f>U45+'P2_podm.-el-mob.'!U45-Podsumowanie!G11</f>
        <v>0</v>
      </c>
      <c r="V47" s="186">
        <f>'P4_podm.-mod.'!L20</f>
        <v>0</v>
      </c>
      <c r="W47" s="143"/>
      <c r="X47" s="186">
        <f>X45+'P2_podm.-el-mob.'!X45-Podsumowanie!H8</f>
        <v>0</v>
      </c>
      <c r="Y47" s="186">
        <f>Y45+'P2_podm.-el-mob.'!Y45-Podsumowanie!H11</f>
        <v>0</v>
      </c>
      <c r="Z47" s="186">
        <f>'P4_podm.-mod.'!M20</f>
        <v>0</v>
      </c>
      <c r="AA47" s="143"/>
      <c r="AB47" s="186">
        <f>AB45+'P2_podm.-el-mob.'!AB45-Podsumowanie!I8</f>
        <v>0</v>
      </c>
      <c r="AC47" s="186">
        <f>AC45+'P2_podm.-el-mob.'!AC45-Podsumowanie!I11</f>
        <v>0</v>
      </c>
      <c r="AD47" s="186">
        <f>'P4_podm.-mod.'!N20</f>
        <v>0</v>
      </c>
      <c r="AE47" s="143"/>
      <c r="AF47" s="186">
        <f>AF45+'P2_podm.-el-mob.'!AF45-Podsumowanie!J8</f>
        <v>0</v>
      </c>
      <c r="AG47" s="186">
        <f>AG45+'P2_podm.-el-mob.'!AG45-Podsumowanie!J11</f>
        <v>0</v>
      </c>
      <c r="AH47" s="186">
        <f>'P4_podm.-mod.'!O20</f>
        <v>0</v>
      </c>
      <c r="AI47" s="143"/>
      <c r="AJ47" s="186">
        <f>AJ45+'P2_podm.-el-mob.'!AJ45-Podsumowanie!K8</f>
        <v>0</v>
      </c>
      <c r="AK47" s="186">
        <f>AK45+'P2_podm.-el-mob.'!AK45-Podsumowanie!K11</f>
        <v>0</v>
      </c>
      <c r="AL47" s="186">
        <f>'P4_podm.-mod.'!P20</f>
        <v>0</v>
      </c>
      <c r="AM47" s="143"/>
      <c r="AN47" s="143"/>
      <c r="AO47" s="143"/>
      <c r="AP47" s="143"/>
      <c r="AQ47" s="143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4"/>
      <c r="BL47" s="174"/>
      <c r="BM47" s="174"/>
      <c r="BN47" s="174"/>
      <c r="BO47" s="174"/>
      <c r="BP47" s="174"/>
      <c r="BQ47" s="174"/>
      <c r="BR47" s="174"/>
      <c r="BS47" s="174"/>
      <c r="BT47" s="174"/>
      <c r="BU47" s="174"/>
      <c r="BV47" s="174"/>
      <c r="BW47" s="174"/>
      <c r="BX47" s="174"/>
      <c r="BY47" s="174"/>
      <c r="BZ47" s="174"/>
      <c r="CA47" s="174"/>
      <c r="CB47" s="174"/>
      <c r="CC47" s="174"/>
      <c r="CD47" s="174"/>
      <c r="CE47" s="174"/>
      <c r="CF47" s="174"/>
      <c r="CG47" s="174"/>
    </row>
    <row r="48" spans="1:86" ht="15.75" x14ac:dyDescent="0.25">
      <c r="A48" s="174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3"/>
      <c r="BQ48" s="143"/>
      <c r="BR48" s="143"/>
      <c r="BS48" s="143"/>
    </row>
    <row r="49" spans="1:71" ht="15.75" x14ac:dyDescent="0.25">
      <c r="A49" s="174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  <c r="BP49" s="143"/>
      <c r="BQ49" s="143"/>
      <c r="BR49" s="143"/>
      <c r="BS49" s="143"/>
    </row>
    <row r="50" spans="1:71" ht="15" customHeight="1" x14ac:dyDescent="0.25">
      <c r="O50" s="416" t="s">
        <v>234</v>
      </c>
      <c r="P50" s="416"/>
      <c r="Q50" s="416"/>
      <c r="R50" s="416"/>
      <c r="S50" s="416"/>
      <c r="T50" s="416"/>
      <c r="U50" s="416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416"/>
      <c r="AG50" s="416"/>
      <c r="AH50" s="416"/>
      <c r="AI50" s="416"/>
      <c r="AJ50" s="416"/>
      <c r="AK50" s="416"/>
      <c r="AL50" s="416"/>
      <c r="AM50" s="416"/>
      <c r="AN50" s="143"/>
      <c r="AO50" s="143"/>
      <c r="AP50" s="143"/>
      <c r="AQ50" s="143"/>
      <c r="AT50" s="416" t="s">
        <v>69</v>
      </c>
      <c r="AU50" s="416"/>
      <c r="AV50" s="416"/>
      <c r="AW50" s="416"/>
      <c r="AX50" s="416"/>
      <c r="AY50" s="416"/>
      <c r="AZ50" s="416"/>
    </row>
    <row r="51" spans="1:71" ht="45" customHeight="1" x14ac:dyDescent="0.25">
      <c r="J51" s="51" t="s">
        <v>1</v>
      </c>
      <c r="K51" s="428" t="s">
        <v>2</v>
      </c>
      <c r="L51" s="429"/>
      <c r="M51" s="430"/>
      <c r="N51" s="52"/>
      <c r="O51" s="441" t="str">
        <f>O5</f>
        <v>Łączna wartość projektu</v>
      </c>
      <c r="P51" s="463">
        <f>P5</f>
        <v>2023</v>
      </c>
      <c r="Q51" s="464"/>
      <c r="R51" s="464"/>
      <c r="S51" s="465"/>
      <c r="T51" s="463">
        <f>T5</f>
        <v>2024</v>
      </c>
      <c r="U51" s="464"/>
      <c r="V51" s="464"/>
      <c r="W51" s="465"/>
      <c r="X51" s="463">
        <f>X5</f>
        <v>2025</v>
      </c>
      <c r="Y51" s="464"/>
      <c r="Z51" s="464"/>
      <c r="AA51" s="465"/>
      <c r="AB51" s="463">
        <f>AB5</f>
        <v>2026</v>
      </c>
      <c r="AC51" s="464"/>
      <c r="AD51" s="464"/>
      <c r="AE51" s="465"/>
      <c r="AF51" s="463">
        <f>AF5</f>
        <v>2027</v>
      </c>
      <c r="AG51" s="464"/>
      <c r="AH51" s="464"/>
      <c r="AI51" s="465"/>
      <c r="AJ51" s="463">
        <f>AJ5</f>
        <v>2028</v>
      </c>
      <c r="AK51" s="464"/>
      <c r="AL51" s="464"/>
      <c r="AM51" s="465"/>
      <c r="AN51" s="143"/>
      <c r="AO51" s="143"/>
      <c r="AP51" s="143"/>
      <c r="AQ51" s="143"/>
      <c r="AT51" s="20" t="s">
        <v>70</v>
      </c>
      <c r="AU51" s="20">
        <f>AU5</f>
        <v>2023</v>
      </c>
      <c r="AV51" s="20">
        <f t="shared" ref="AV51:AZ51" si="90">AV5</f>
        <v>2024</v>
      </c>
      <c r="AW51" s="20">
        <f t="shared" si="90"/>
        <v>2025</v>
      </c>
      <c r="AX51" s="20">
        <f t="shared" si="90"/>
        <v>2026</v>
      </c>
      <c r="AY51" s="20">
        <f t="shared" si="90"/>
        <v>2027</v>
      </c>
      <c r="AZ51" s="20">
        <f t="shared" si="90"/>
        <v>2028</v>
      </c>
    </row>
    <row r="52" spans="1:71" ht="31.5" x14ac:dyDescent="0.25">
      <c r="J52" s="51"/>
      <c r="K52" s="428"/>
      <c r="L52" s="429"/>
      <c r="M52" s="430"/>
      <c r="N52" s="52"/>
      <c r="O52" s="442"/>
      <c r="P52" s="179" t="s">
        <v>223</v>
      </c>
      <c r="Q52" s="179" t="s">
        <v>224</v>
      </c>
      <c r="R52" s="179" t="s">
        <v>369</v>
      </c>
      <c r="S52" s="179" t="s">
        <v>225</v>
      </c>
      <c r="T52" s="179" t="s">
        <v>223</v>
      </c>
      <c r="U52" s="179" t="s">
        <v>224</v>
      </c>
      <c r="V52" s="179" t="s">
        <v>369</v>
      </c>
      <c r="W52" s="179" t="s">
        <v>225</v>
      </c>
      <c r="X52" s="179" t="s">
        <v>223</v>
      </c>
      <c r="Y52" s="179" t="s">
        <v>224</v>
      </c>
      <c r="Z52" s="179" t="s">
        <v>369</v>
      </c>
      <c r="AA52" s="179" t="s">
        <v>225</v>
      </c>
      <c r="AB52" s="179" t="s">
        <v>223</v>
      </c>
      <c r="AC52" s="179" t="s">
        <v>224</v>
      </c>
      <c r="AD52" s="179" t="s">
        <v>369</v>
      </c>
      <c r="AE52" s="179" t="s">
        <v>225</v>
      </c>
      <c r="AF52" s="179" t="s">
        <v>223</v>
      </c>
      <c r="AG52" s="179" t="s">
        <v>224</v>
      </c>
      <c r="AH52" s="179" t="s">
        <v>369</v>
      </c>
      <c r="AI52" s="179" t="s">
        <v>225</v>
      </c>
      <c r="AJ52" s="179" t="s">
        <v>223</v>
      </c>
      <c r="AK52" s="179" t="s">
        <v>224</v>
      </c>
      <c r="AL52" s="179" t="s">
        <v>369</v>
      </c>
      <c r="AM52" s="179" t="s">
        <v>225</v>
      </c>
      <c r="AN52" s="143"/>
      <c r="AO52" s="143"/>
      <c r="AP52" s="143"/>
      <c r="AQ52" s="143"/>
      <c r="AT52" s="20"/>
      <c r="AU52" s="20"/>
      <c r="AV52" s="20"/>
      <c r="AW52" s="20"/>
      <c r="AX52" s="20"/>
      <c r="AY52" s="20"/>
      <c r="AZ52" s="20"/>
    </row>
    <row r="53" spans="1:71" ht="15.75" x14ac:dyDescent="0.25">
      <c r="J53" s="21" t="s">
        <v>4</v>
      </c>
      <c r="K53" s="431" t="s">
        <v>5</v>
      </c>
      <c r="L53" s="432"/>
      <c r="M53" s="433"/>
      <c r="N53" s="21" t="s">
        <v>6</v>
      </c>
      <c r="O53" s="21" t="s">
        <v>7</v>
      </c>
      <c r="P53" s="21" t="s">
        <v>8</v>
      </c>
      <c r="Q53" s="21" t="s">
        <v>9</v>
      </c>
      <c r="R53" s="21" t="s">
        <v>10</v>
      </c>
      <c r="S53" s="21" t="s">
        <v>11</v>
      </c>
      <c r="T53" s="21" t="s">
        <v>27</v>
      </c>
      <c r="U53" s="21" t="s">
        <v>30</v>
      </c>
      <c r="V53" s="21" t="s">
        <v>33</v>
      </c>
      <c r="W53" s="21" t="s">
        <v>35</v>
      </c>
      <c r="X53" s="21" t="s">
        <v>37</v>
      </c>
      <c r="Y53" s="21" t="s">
        <v>39</v>
      </c>
      <c r="Z53" s="21" t="s">
        <v>41</v>
      </c>
      <c r="AA53" s="21" t="s">
        <v>42</v>
      </c>
      <c r="AB53" s="21" t="s">
        <v>43</v>
      </c>
      <c r="AC53" s="21" t="s">
        <v>44</v>
      </c>
      <c r="AD53" s="21" t="s">
        <v>45</v>
      </c>
      <c r="AE53" s="21" t="s">
        <v>48</v>
      </c>
      <c r="AF53" s="21" t="s">
        <v>50</v>
      </c>
      <c r="AG53" s="21" t="s">
        <v>51</v>
      </c>
      <c r="AH53" s="21" t="s">
        <v>52</v>
      </c>
      <c r="AI53" s="21" t="s">
        <v>54</v>
      </c>
      <c r="AJ53" s="21" t="s">
        <v>57</v>
      </c>
      <c r="AK53" s="21" t="s">
        <v>60</v>
      </c>
      <c r="AL53" s="21" t="s">
        <v>61</v>
      </c>
      <c r="AM53" s="21" t="s">
        <v>148</v>
      </c>
      <c r="AN53" s="143"/>
      <c r="AO53" s="143"/>
      <c r="AP53" s="143"/>
      <c r="AQ53" s="143"/>
      <c r="AT53" s="21" t="s">
        <v>149</v>
      </c>
      <c r="AU53" s="21" t="s">
        <v>150</v>
      </c>
      <c r="AV53" s="21" t="s">
        <v>167</v>
      </c>
      <c r="AW53" s="21" t="s">
        <v>168</v>
      </c>
      <c r="AX53" s="21" t="s">
        <v>169</v>
      </c>
      <c r="AY53" s="21" t="s">
        <v>170</v>
      </c>
      <c r="AZ53" s="21" t="s">
        <v>171</v>
      </c>
    </row>
    <row r="54" spans="1:71" ht="16.5" x14ac:dyDescent="0.25">
      <c r="J54" s="22"/>
      <c r="K54" s="434" t="s">
        <v>62</v>
      </c>
      <c r="L54" s="435"/>
      <c r="M54" s="436"/>
      <c r="N54" s="24" t="s">
        <v>4</v>
      </c>
      <c r="O54" s="25">
        <f>SUM(O55:O60)</f>
        <v>0</v>
      </c>
      <c r="P54" s="25">
        <f>SUM(P55:P60)</f>
        <v>0</v>
      </c>
      <c r="Q54" s="25">
        <f t="shared" ref="Q54:AM54" si="91">SUM(Q55:Q60)</f>
        <v>0</v>
      </c>
      <c r="R54" s="25">
        <f t="shared" si="91"/>
        <v>0</v>
      </c>
      <c r="S54" s="25">
        <f t="shared" si="91"/>
        <v>0</v>
      </c>
      <c r="T54" s="25">
        <f t="shared" si="91"/>
        <v>0</v>
      </c>
      <c r="U54" s="25">
        <f t="shared" si="91"/>
        <v>0</v>
      </c>
      <c r="V54" s="25">
        <f t="shared" si="91"/>
        <v>0</v>
      </c>
      <c r="W54" s="25">
        <f t="shared" si="91"/>
        <v>0</v>
      </c>
      <c r="X54" s="25">
        <f t="shared" si="91"/>
        <v>0</v>
      </c>
      <c r="Y54" s="25">
        <f t="shared" si="91"/>
        <v>0</v>
      </c>
      <c r="Z54" s="25">
        <f t="shared" si="91"/>
        <v>0</v>
      </c>
      <c r="AA54" s="25">
        <f t="shared" si="91"/>
        <v>0</v>
      </c>
      <c r="AB54" s="25">
        <f t="shared" si="91"/>
        <v>0</v>
      </c>
      <c r="AC54" s="25">
        <f t="shared" si="91"/>
        <v>0</v>
      </c>
      <c r="AD54" s="25">
        <f t="shared" si="91"/>
        <v>0</v>
      </c>
      <c r="AE54" s="25">
        <f t="shared" si="91"/>
        <v>0</v>
      </c>
      <c r="AF54" s="25">
        <f t="shared" si="91"/>
        <v>0</v>
      </c>
      <c r="AG54" s="25">
        <f t="shared" si="91"/>
        <v>0</v>
      </c>
      <c r="AH54" s="25">
        <f t="shared" si="91"/>
        <v>0</v>
      </c>
      <c r="AI54" s="25">
        <f t="shared" si="91"/>
        <v>0</v>
      </c>
      <c r="AJ54" s="25">
        <f t="shared" si="91"/>
        <v>0</v>
      </c>
      <c r="AK54" s="25">
        <f t="shared" si="91"/>
        <v>0</v>
      </c>
      <c r="AL54" s="25">
        <f t="shared" si="91"/>
        <v>0</v>
      </c>
      <c r="AM54" s="25">
        <f t="shared" si="91"/>
        <v>0</v>
      </c>
      <c r="AN54" s="143"/>
      <c r="AO54" s="143"/>
      <c r="AP54" s="143"/>
      <c r="AQ54" s="143"/>
      <c r="AT54" s="24"/>
      <c r="AU54" s="25"/>
      <c r="AV54" s="25"/>
      <c r="AW54" s="25"/>
      <c r="AX54" s="25"/>
      <c r="AY54" s="25"/>
      <c r="AZ54" s="25"/>
    </row>
    <row r="55" spans="1:71" ht="15.75" x14ac:dyDescent="0.25">
      <c r="J55" s="31" t="s">
        <v>0</v>
      </c>
      <c r="K55" s="423" t="str">
        <f>'tabele techniczne'!D5</f>
        <v>Rozwój sieci dla OZE, magazynów ee, e-mobility</v>
      </c>
      <c r="L55" s="424"/>
      <c r="M55" s="425"/>
      <c r="N55" s="15" t="s">
        <v>5</v>
      </c>
      <c r="O55" s="16">
        <f t="shared" ref="O55:X60" si="92">SUMIF($AS$8:$AS$44,$K55,O$8:O$44)</f>
        <v>0</v>
      </c>
      <c r="P55" s="16">
        <f t="shared" si="92"/>
        <v>0</v>
      </c>
      <c r="Q55" s="16">
        <f t="shared" si="92"/>
        <v>0</v>
      </c>
      <c r="R55" s="16">
        <f t="shared" si="92"/>
        <v>0</v>
      </c>
      <c r="S55" s="16">
        <f t="shared" si="92"/>
        <v>0</v>
      </c>
      <c r="T55" s="16">
        <f t="shared" si="92"/>
        <v>0</v>
      </c>
      <c r="U55" s="16">
        <f t="shared" si="92"/>
        <v>0</v>
      </c>
      <c r="V55" s="16">
        <f t="shared" si="92"/>
        <v>0</v>
      </c>
      <c r="W55" s="16">
        <f t="shared" si="92"/>
        <v>0</v>
      </c>
      <c r="X55" s="16">
        <f t="shared" si="92"/>
        <v>0</v>
      </c>
      <c r="Y55" s="16">
        <f t="shared" ref="Y55:AM60" si="93">SUMIF($AS$8:$AS$44,$K55,Y$8:Y$44)</f>
        <v>0</v>
      </c>
      <c r="Z55" s="16">
        <f t="shared" si="93"/>
        <v>0</v>
      </c>
      <c r="AA55" s="16">
        <f t="shared" si="93"/>
        <v>0</v>
      </c>
      <c r="AB55" s="16">
        <f t="shared" si="93"/>
        <v>0</v>
      </c>
      <c r="AC55" s="16">
        <f t="shared" si="93"/>
        <v>0</v>
      </c>
      <c r="AD55" s="16">
        <f t="shared" si="93"/>
        <v>0</v>
      </c>
      <c r="AE55" s="16">
        <f t="shared" si="93"/>
        <v>0</v>
      </c>
      <c r="AF55" s="16">
        <f t="shared" si="93"/>
        <v>0</v>
      </c>
      <c r="AG55" s="16">
        <f t="shared" si="93"/>
        <v>0</v>
      </c>
      <c r="AH55" s="16">
        <f t="shared" si="93"/>
        <v>0</v>
      </c>
      <c r="AI55" s="16">
        <f t="shared" si="93"/>
        <v>0</v>
      </c>
      <c r="AJ55" s="16">
        <f t="shared" si="93"/>
        <v>0</v>
      </c>
      <c r="AK55" s="16">
        <f t="shared" si="93"/>
        <v>0</v>
      </c>
      <c r="AL55" s="16">
        <f t="shared" si="93"/>
        <v>0</v>
      </c>
      <c r="AM55" s="16">
        <f t="shared" si="93"/>
        <v>0</v>
      </c>
      <c r="AN55" s="143"/>
      <c r="AO55" s="143"/>
      <c r="AP55" s="143"/>
      <c r="AQ55" s="143"/>
      <c r="AT55" s="34" t="s">
        <v>71</v>
      </c>
      <c r="AU55" s="16">
        <f t="shared" ref="AU55:AZ60" si="94">SUMIF($AS$8:$AS$44,$K55,AU$8:AU$44)</f>
        <v>0</v>
      </c>
      <c r="AV55" s="16">
        <f t="shared" si="94"/>
        <v>0</v>
      </c>
      <c r="AW55" s="16">
        <f t="shared" si="94"/>
        <v>0</v>
      </c>
      <c r="AX55" s="16">
        <f t="shared" si="94"/>
        <v>0</v>
      </c>
      <c r="AY55" s="16">
        <f t="shared" si="94"/>
        <v>0</v>
      </c>
      <c r="AZ55" s="16">
        <f t="shared" si="94"/>
        <v>0</v>
      </c>
    </row>
    <row r="56" spans="1:71" ht="15.75" x14ac:dyDescent="0.25">
      <c r="J56" s="29" t="s">
        <v>19</v>
      </c>
      <c r="K56" s="423" t="str">
        <f>'tabele techniczne'!D6</f>
        <v>Zmiana struktury sieci WN i SN na kablową</v>
      </c>
      <c r="L56" s="424"/>
      <c r="M56" s="425"/>
      <c r="N56" s="15" t="s">
        <v>6</v>
      </c>
      <c r="O56" s="16">
        <f t="shared" si="92"/>
        <v>0</v>
      </c>
      <c r="P56" s="16">
        <f t="shared" si="92"/>
        <v>0</v>
      </c>
      <c r="Q56" s="16">
        <f t="shared" si="92"/>
        <v>0</v>
      </c>
      <c r="R56" s="16">
        <f t="shared" si="92"/>
        <v>0</v>
      </c>
      <c r="S56" s="16">
        <f t="shared" si="92"/>
        <v>0</v>
      </c>
      <c r="T56" s="16">
        <f t="shared" si="92"/>
        <v>0</v>
      </c>
      <c r="U56" s="16">
        <f t="shared" si="92"/>
        <v>0</v>
      </c>
      <c r="V56" s="16">
        <f t="shared" si="92"/>
        <v>0</v>
      </c>
      <c r="W56" s="16">
        <f t="shared" si="92"/>
        <v>0</v>
      </c>
      <c r="X56" s="16">
        <f t="shared" si="92"/>
        <v>0</v>
      </c>
      <c r="Y56" s="16">
        <f t="shared" si="93"/>
        <v>0</v>
      </c>
      <c r="Z56" s="16">
        <f t="shared" si="93"/>
        <v>0</v>
      </c>
      <c r="AA56" s="16">
        <f t="shared" si="93"/>
        <v>0</v>
      </c>
      <c r="AB56" s="16">
        <f t="shared" si="93"/>
        <v>0</v>
      </c>
      <c r="AC56" s="16">
        <f t="shared" si="93"/>
        <v>0</v>
      </c>
      <c r="AD56" s="16">
        <f t="shared" si="93"/>
        <v>0</v>
      </c>
      <c r="AE56" s="16">
        <f t="shared" si="93"/>
        <v>0</v>
      </c>
      <c r="AF56" s="16">
        <f t="shared" si="93"/>
        <v>0</v>
      </c>
      <c r="AG56" s="16">
        <f t="shared" si="93"/>
        <v>0</v>
      </c>
      <c r="AH56" s="16">
        <f t="shared" si="93"/>
        <v>0</v>
      </c>
      <c r="AI56" s="16">
        <f t="shared" si="93"/>
        <v>0</v>
      </c>
      <c r="AJ56" s="16">
        <f t="shared" si="93"/>
        <v>0</v>
      </c>
      <c r="AK56" s="16">
        <f t="shared" si="93"/>
        <v>0</v>
      </c>
      <c r="AL56" s="16">
        <f t="shared" si="93"/>
        <v>0</v>
      </c>
      <c r="AM56" s="16">
        <f t="shared" si="93"/>
        <v>0</v>
      </c>
      <c r="AN56" s="143"/>
      <c r="AO56" s="143"/>
      <c r="AP56" s="143"/>
      <c r="AQ56" s="143"/>
      <c r="AT56" s="34" t="s">
        <v>71</v>
      </c>
      <c r="AU56" s="16">
        <f t="shared" si="94"/>
        <v>0</v>
      </c>
      <c r="AV56" s="16">
        <f t="shared" si="94"/>
        <v>0</v>
      </c>
      <c r="AW56" s="16">
        <f t="shared" si="94"/>
        <v>0</v>
      </c>
      <c r="AX56" s="16">
        <f t="shared" si="94"/>
        <v>0</v>
      </c>
      <c r="AY56" s="16">
        <f t="shared" si="94"/>
        <v>0</v>
      </c>
      <c r="AZ56" s="16">
        <f t="shared" si="94"/>
        <v>0</v>
      </c>
    </row>
    <row r="57" spans="1:71" ht="15.75" x14ac:dyDescent="0.25">
      <c r="J57" s="31" t="s">
        <v>28</v>
      </c>
      <c r="K57" s="423" t="str">
        <f>'tabele techniczne'!D7</f>
        <v>Cyfryzacja i automatyzacja</v>
      </c>
      <c r="L57" s="424"/>
      <c r="M57" s="425"/>
      <c r="N57" s="15" t="s">
        <v>7</v>
      </c>
      <c r="O57" s="16">
        <f t="shared" si="92"/>
        <v>0</v>
      </c>
      <c r="P57" s="16">
        <f>SUMIF($AS$8:$AS$44,$K57,P$8:P$44)</f>
        <v>0</v>
      </c>
      <c r="Q57" s="16">
        <f t="shared" si="92"/>
        <v>0</v>
      </c>
      <c r="R57" s="16">
        <f t="shared" si="92"/>
        <v>0</v>
      </c>
      <c r="S57" s="16">
        <f t="shared" si="92"/>
        <v>0</v>
      </c>
      <c r="T57" s="16">
        <f t="shared" si="92"/>
        <v>0</v>
      </c>
      <c r="U57" s="16">
        <f t="shared" si="92"/>
        <v>0</v>
      </c>
      <c r="V57" s="16">
        <f t="shared" si="92"/>
        <v>0</v>
      </c>
      <c r="W57" s="16">
        <f t="shared" si="92"/>
        <v>0</v>
      </c>
      <c r="X57" s="16">
        <f t="shared" si="92"/>
        <v>0</v>
      </c>
      <c r="Y57" s="16">
        <f t="shared" si="93"/>
        <v>0</v>
      </c>
      <c r="Z57" s="16">
        <f t="shared" si="93"/>
        <v>0</v>
      </c>
      <c r="AA57" s="16">
        <f t="shared" si="93"/>
        <v>0</v>
      </c>
      <c r="AB57" s="16">
        <f t="shared" si="93"/>
        <v>0</v>
      </c>
      <c r="AC57" s="16">
        <f t="shared" si="93"/>
        <v>0</v>
      </c>
      <c r="AD57" s="16">
        <f t="shared" si="93"/>
        <v>0</v>
      </c>
      <c r="AE57" s="16">
        <f t="shared" si="93"/>
        <v>0</v>
      </c>
      <c r="AF57" s="16">
        <f t="shared" si="93"/>
        <v>0</v>
      </c>
      <c r="AG57" s="16">
        <f t="shared" si="93"/>
        <v>0</v>
      </c>
      <c r="AH57" s="16">
        <f t="shared" si="93"/>
        <v>0</v>
      </c>
      <c r="AI57" s="16">
        <f t="shared" si="93"/>
        <v>0</v>
      </c>
      <c r="AJ57" s="16">
        <f t="shared" si="93"/>
        <v>0</v>
      </c>
      <c r="AK57" s="16">
        <f t="shared" si="93"/>
        <v>0</v>
      </c>
      <c r="AL57" s="16">
        <f t="shared" si="93"/>
        <v>0</v>
      </c>
      <c r="AM57" s="16">
        <f t="shared" si="93"/>
        <v>0</v>
      </c>
      <c r="AN57" s="143"/>
      <c r="AO57" s="143"/>
      <c r="AP57" s="143"/>
      <c r="AQ57" s="143"/>
      <c r="AT57" s="34" t="s">
        <v>72</v>
      </c>
      <c r="AU57" s="16">
        <f t="shared" si="94"/>
        <v>0</v>
      </c>
      <c r="AV57" s="16">
        <f t="shared" si="94"/>
        <v>0</v>
      </c>
      <c r="AW57" s="16">
        <f t="shared" si="94"/>
        <v>0</v>
      </c>
      <c r="AX57" s="16">
        <f t="shared" si="94"/>
        <v>0</v>
      </c>
      <c r="AY57" s="16">
        <f t="shared" si="94"/>
        <v>0</v>
      </c>
      <c r="AZ57" s="16">
        <f t="shared" si="94"/>
        <v>0</v>
      </c>
    </row>
    <row r="58" spans="1:71" ht="15.75" x14ac:dyDescent="0.25">
      <c r="J58" s="29" t="s">
        <v>31</v>
      </c>
      <c r="K58" s="423" t="str">
        <f>'tabele techniczne'!D8</f>
        <v>Liczniki Zdalnego Odczytu</v>
      </c>
      <c r="L58" s="424"/>
      <c r="M58" s="425"/>
      <c r="N58" s="15" t="s">
        <v>8</v>
      </c>
      <c r="O58" s="16">
        <f t="shared" si="92"/>
        <v>0</v>
      </c>
      <c r="P58" s="16">
        <f t="shared" si="92"/>
        <v>0</v>
      </c>
      <c r="Q58" s="16">
        <f t="shared" si="92"/>
        <v>0</v>
      </c>
      <c r="R58" s="16">
        <f t="shared" si="92"/>
        <v>0</v>
      </c>
      <c r="S58" s="16">
        <f t="shared" si="92"/>
        <v>0</v>
      </c>
      <c r="T58" s="16">
        <f t="shared" si="92"/>
        <v>0</v>
      </c>
      <c r="U58" s="16">
        <f t="shared" si="92"/>
        <v>0</v>
      </c>
      <c r="V58" s="16">
        <f t="shared" si="92"/>
        <v>0</v>
      </c>
      <c r="W58" s="16">
        <f t="shared" si="92"/>
        <v>0</v>
      </c>
      <c r="X58" s="16">
        <f t="shared" si="92"/>
        <v>0</v>
      </c>
      <c r="Y58" s="16">
        <f t="shared" si="93"/>
        <v>0</v>
      </c>
      <c r="Z58" s="16">
        <f t="shared" si="93"/>
        <v>0</v>
      </c>
      <c r="AA58" s="16">
        <f t="shared" si="93"/>
        <v>0</v>
      </c>
      <c r="AB58" s="16">
        <f t="shared" si="93"/>
        <v>0</v>
      </c>
      <c r="AC58" s="16">
        <f t="shared" si="93"/>
        <v>0</v>
      </c>
      <c r="AD58" s="16">
        <f t="shared" si="93"/>
        <v>0</v>
      </c>
      <c r="AE58" s="16">
        <f t="shared" si="93"/>
        <v>0</v>
      </c>
      <c r="AF58" s="16">
        <f t="shared" si="93"/>
        <v>0</v>
      </c>
      <c r="AG58" s="16">
        <f t="shared" si="93"/>
        <v>0</v>
      </c>
      <c r="AH58" s="16">
        <f t="shared" si="93"/>
        <v>0</v>
      </c>
      <c r="AI58" s="16">
        <f t="shared" si="93"/>
        <v>0</v>
      </c>
      <c r="AJ58" s="16">
        <f t="shared" si="93"/>
        <v>0</v>
      </c>
      <c r="AK58" s="16">
        <f t="shared" si="93"/>
        <v>0</v>
      </c>
      <c r="AL58" s="16">
        <f t="shared" si="93"/>
        <v>0</v>
      </c>
      <c r="AM58" s="16">
        <f t="shared" si="93"/>
        <v>0</v>
      </c>
      <c r="AN58" s="143"/>
      <c r="AO58" s="143"/>
      <c r="AP58" s="143"/>
      <c r="AQ58" s="143"/>
      <c r="AT58" s="34" t="s">
        <v>73</v>
      </c>
      <c r="AU58" s="16">
        <f t="shared" si="94"/>
        <v>0</v>
      </c>
      <c r="AV58" s="16">
        <f t="shared" si="94"/>
        <v>0</v>
      </c>
      <c r="AW58" s="16">
        <f t="shared" si="94"/>
        <v>0</v>
      </c>
      <c r="AX58" s="16">
        <f t="shared" si="94"/>
        <v>0</v>
      </c>
      <c r="AY58" s="16">
        <f t="shared" si="94"/>
        <v>0</v>
      </c>
      <c r="AZ58" s="16">
        <f t="shared" si="94"/>
        <v>0</v>
      </c>
    </row>
    <row r="59" spans="1:71" ht="15.75" x14ac:dyDescent="0.25">
      <c r="J59" s="31" t="s">
        <v>55</v>
      </c>
      <c r="K59" s="423" t="str">
        <f>'tabele techniczne'!D9</f>
        <v>Przyłączenia Klientów</v>
      </c>
      <c r="L59" s="424"/>
      <c r="M59" s="425"/>
      <c r="N59" s="15" t="s">
        <v>9</v>
      </c>
      <c r="O59" s="16">
        <f t="shared" si="92"/>
        <v>0</v>
      </c>
      <c r="P59" s="16">
        <f t="shared" si="92"/>
        <v>0</v>
      </c>
      <c r="Q59" s="16">
        <f t="shared" si="92"/>
        <v>0</v>
      </c>
      <c r="R59" s="16">
        <f t="shared" si="92"/>
        <v>0</v>
      </c>
      <c r="S59" s="16">
        <f t="shared" si="92"/>
        <v>0</v>
      </c>
      <c r="T59" s="16">
        <f t="shared" si="92"/>
        <v>0</v>
      </c>
      <c r="U59" s="16">
        <f t="shared" si="92"/>
        <v>0</v>
      </c>
      <c r="V59" s="16">
        <f t="shared" si="92"/>
        <v>0</v>
      </c>
      <c r="W59" s="16">
        <f t="shared" si="92"/>
        <v>0</v>
      </c>
      <c r="X59" s="16">
        <f t="shared" si="92"/>
        <v>0</v>
      </c>
      <c r="Y59" s="16">
        <f t="shared" si="93"/>
        <v>0</v>
      </c>
      <c r="Z59" s="16">
        <f t="shared" si="93"/>
        <v>0</v>
      </c>
      <c r="AA59" s="16">
        <f t="shared" si="93"/>
        <v>0</v>
      </c>
      <c r="AB59" s="16">
        <f t="shared" si="93"/>
        <v>0</v>
      </c>
      <c r="AC59" s="16">
        <f t="shared" si="93"/>
        <v>0</v>
      </c>
      <c r="AD59" s="16">
        <f t="shared" si="93"/>
        <v>0</v>
      </c>
      <c r="AE59" s="16">
        <f t="shared" si="93"/>
        <v>0</v>
      </c>
      <c r="AF59" s="16">
        <f t="shared" si="93"/>
        <v>0</v>
      </c>
      <c r="AG59" s="16">
        <f t="shared" si="93"/>
        <v>0</v>
      </c>
      <c r="AH59" s="16">
        <f t="shared" si="93"/>
        <v>0</v>
      </c>
      <c r="AI59" s="16">
        <f t="shared" si="93"/>
        <v>0</v>
      </c>
      <c r="AJ59" s="16">
        <f t="shared" si="93"/>
        <v>0</v>
      </c>
      <c r="AK59" s="16">
        <f t="shared" si="93"/>
        <v>0</v>
      </c>
      <c r="AL59" s="16">
        <f t="shared" si="93"/>
        <v>0</v>
      </c>
      <c r="AM59" s="16">
        <f t="shared" si="93"/>
        <v>0</v>
      </c>
      <c r="AN59" s="143"/>
      <c r="AO59" s="143"/>
      <c r="AP59" s="143"/>
      <c r="AQ59" s="143"/>
      <c r="AT59" s="34" t="s">
        <v>74</v>
      </c>
      <c r="AU59" s="16">
        <f t="shared" si="94"/>
        <v>0</v>
      </c>
      <c r="AV59" s="16">
        <f t="shared" si="94"/>
        <v>0</v>
      </c>
      <c r="AW59" s="16">
        <f t="shared" si="94"/>
        <v>0</v>
      </c>
      <c r="AX59" s="16">
        <f t="shared" si="94"/>
        <v>0</v>
      </c>
      <c r="AY59" s="16">
        <f t="shared" si="94"/>
        <v>0</v>
      </c>
      <c r="AZ59" s="16">
        <f t="shared" si="94"/>
        <v>0</v>
      </c>
    </row>
    <row r="60" spans="1:71" ht="15.75" x14ac:dyDescent="0.25">
      <c r="J60" s="29" t="s">
        <v>58</v>
      </c>
      <c r="K60" s="423" t="str">
        <f>'tabele techniczne'!D10</f>
        <v>Pozostałe nakłady inwestycyjne</v>
      </c>
      <c r="L60" s="424"/>
      <c r="M60" s="425"/>
      <c r="N60" s="15" t="s">
        <v>10</v>
      </c>
      <c r="O60" s="16">
        <f t="shared" si="92"/>
        <v>0</v>
      </c>
      <c r="P60" s="16">
        <f t="shared" si="92"/>
        <v>0</v>
      </c>
      <c r="Q60" s="16">
        <f t="shared" si="92"/>
        <v>0</v>
      </c>
      <c r="R60" s="16">
        <f t="shared" si="92"/>
        <v>0</v>
      </c>
      <c r="S60" s="16">
        <f t="shared" si="92"/>
        <v>0</v>
      </c>
      <c r="T60" s="16">
        <f t="shared" si="92"/>
        <v>0</v>
      </c>
      <c r="U60" s="16">
        <f t="shared" si="92"/>
        <v>0</v>
      </c>
      <c r="V60" s="16">
        <f t="shared" si="92"/>
        <v>0</v>
      </c>
      <c r="W60" s="16">
        <f t="shared" si="92"/>
        <v>0</v>
      </c>
      <c r="X60" s="16">
        <f t="shared" si="92"/>
        <v>0</v>
      </c>
      <c r="Y60" s="16">
        <f t="shared" si="93"/>
        <v>0</v>
      </c>
      <c r="Z60" s="16">
        <f t="shared" si="93"/>
        <v>0</v>
      </c>
      <c r="AA60" s="16">
        <f t="shared" si="93"/>
        <v>0</v>
      </c>
      <c r="AB60" s="16">
        <f t="shared" si="93"/>
        <v>0</v>
      </c>
      <c r="AC60" s="16">
        <f t="shared" si="93"/>
        <v>0</v>
      </c>
      <c r="AD60" s="16">
        <f t="shared" si="93"/>
        <v>0</v>
      </c>
      <c r="AE60" s="16">
        <f t="shared" si="93"/>
        <v>0</v>
      </c>
      <c r="AF60" s="16">
        <f t="shared" si="93"/>
        <v>0</v>
      </c>
      <c r="AG60" s="16">
        <f t="shared" si="93"/>
        <v>0</v>
      </c>
      <c r="AH60" s="16">
        <f t="shared" si="93"/>
        <v>0</v>
      </c>
      <c r="AI60" s="16">
        <f t="shared" si="93"/>
        <v>0</v>
      </c>
      <c r="AJ60" s="16">
        <f t="shared" si="93"/>
        <v>0</v>
      </c>
      <c r="AK60" s="16">
        <f t="shared" si="93"/>
        <v>0</v>
      </c>
      <c r="AL60" s="16">
        <f t="shared" si="93"/>
        <v>0</v>
      </c>
      <c r="AM60" s="16">
        <f t="shared" si="93"/>
        <v>0</v>
      </c>
      <c r="AN60" s="143"/>
      <c r="AO60" s="143"/>
      <c r="AP60" s="143"/>
      <c r="AQ60" s="143"/>
      <c r="AT60" s="34" t="s">
        <v>75</v>
      </c>
      <c r="AU60" s="16">
        <f t="shared" si="94"/>
        <v>0</v>
      </c>
      <c r="AV60" s="16">
        <f t="shared" si="94"/>
        <v>0</v>
      </c>
      <c r="AW60" s="16">
        <f t="shared" si="94"/>
        <v>0</v>
      </c>
      <c r="AX60" s="16">
        <f t="shared" si="94"/>
        <v>0</v>
      </c>
      <c r="AY60" s="16">
        <f t="shared" si="94"/>
        <v>0</v>
      </c>
      <c r="AZ60" s="16">
        <f t="shared" si="94"/>
        <v>0</v>
      </c>
    </row>
    <row r="61" spans="1:71" ht="15.75" x14ac:dyDescent="0.25">
      <c r="O61" s="306" t="s">
        <v>216</v>
      </c>
      <c r="P61" s="186">
        <f>P54-P45</f>
        <v>0</v>
      </c>
      <c r="Q61" s="186">
        <f t="shared" ref="Q61:AL61" si="95">Q54-Q45</f>
        <v>0</v>
      </c>
      <c r="R61" s="186">
        <f>R54-R45</f>
        <v>0</v>
      </c>
      <c r="S61" s="186">
        <f t="shared" si="95"/>
        <v>0</v>
      </c>
      <c r="T61" s="186">
        <f t="shared" si="95"/>
        <v>0</v>
      </c>
      <c r="U61" s="186">
        <f t="shared" si="95"/>
        <v>0</v>
      </c>
      <c r="V61" s="186">
        <f t="shared" si="95"/>
        <v>0</v>
      </c>
      <c r="W61" s="186">
        <f t="shared" si="95"/>
        <v>0</v>
      </c>
      <c r="X61" s="186">
        <f t="shared" si="95"/>
        <v>0</v>
      </c>
      <c r="Y61" s="186">
        <f t="shared" si="95"/>
        <v>0</v>
      </c>
      <c r="Z61" s="186">
        <f t="shared" si="95"/>
        <v>0</v>
      </c>
      <c r="AA61" s="186">
        <f t="shared" si="95"/>
        <v>0</v>
      </c>
      <c r="AB61" s="186">
        <f t="shared" si="95"/>
        <v>0</v>
      </c>
      <c r="AC61" s="186">
        <f t="shared" si="95"/>
        <v>0</v>
      </c>
      <c r="AD61" s="186">
        <f t="shared" si="95"/>
        <v>0</v>
      </c>
      <c r="AE61" s="186">
        <f t="shared" si="95"/>
        <v>0</v>
      </c>
      <c r="AF61" s="186">
        <f t="shared" si="95"/>
        <v>0</v>
      </c>
      <c r="AG61" s="186">
        <f t="shared" si="95"/>
        <v>0</v>
      </c>
      <c r="AH61" s="186">
        <f t="shared" si="95"/>
        <v>0</v>
      </c>
      <c r="AI61" s="186">
        <f t="shared" si="95"/>
        <v>0</v>
      </c>
      <c r="AJ61" s="186">
        <f t="shared" si="95"/>
        <v>0</v>
      </c>
      <c r="AK61" s="186">
        <f t="shared" si="95"/>
        <v>0</v>
      </c>
      <c r="AL61" s="186">
        <f t="shared" si="95"/>
        <v>0</v>
      </c>
      <c r="AM61" s="186">
        <f>AM54-AM45</f>
        <v>0</v>
      </c>
      <c r="AN61" s="143"/>
      <c r="AO61" s="143"/>
      <c r="AP61" s="143"/>
      <c r="AQ61" s="143"/>
    </row>
    <row r="62" spans="1:71" ht="15.75" x14ac:dyDescent="0.25">
      <c r="AN62" s="143"/>
      <c r="AO62" s="143"/>
      <c r="AP62" s="143"/>
      <c r="AQ62" s="143"/>
    </row>
    <row r="63" spans="1:71" ht="15.75" x14ac:dyDescent="0.25">
      <c r="B63" s="340" t="s">
        <v>0</v>
      </c>
      <c r="C63" s="339" t="s">
        <v>345</v>
      </c>
      <c r="D63" s="292"/>
      <c r="E63" s="292"/>
      <c r="F63" s="292"/>
      <c r="G63" s="292"/>
      <c r="H63" s="292"/>
      <c r="I63" s="292"/>
      <c r="AN63" s="143"/>
      <c r="AO63" s="143"/>
      <c r="AP63" s="143"/>
      <c r="AQ63" s="143"/>
    </row>
    <row r="64" spans="1:71" ht="15.75" x14ac:dyDescent="0.25">
      <c r="B64" s="340" t="s">
        <v>19</v>
      </c>
      <c r="C64" s="339" t="s">
        <v>344</v>
      </c>
      <c r="D64" s="292"/>
      <c r="E64" s="292"/>
      <c r="F64" s="292"/>
      <c r="G64" s="292"/>
      <c r="H64" s="292"/>
      <c r="I64" s="292"/>
      <c r="AN64" s="143"/>
      <c r="AO64" s="143"/>
      <c r="AP64" s="143"/>
      <c r="AQ64" s="143"/>
    </row>
    <row r="65" spans="2:43" ht="15.75" x14ac:dyDescent="0.25">
      <c r="B65" s="340" t="s">
        <v>28</v>
      </c>
      <c r="C65" s="339" t="s">
        <v>350</v>
      </c>
      <c r="D65" s="197"/>
      <c r="E65" s="197"/>
      <c r="F65" s="197"/>
      <c r="G65" s="197"/>
      <c r="H65" s="197"/>
      <c r="I65" s="197"/>
      <c r="AN65" s="143"/>
      <c r="AO65" s="143"/>
      <c r="AP65" s="143"/>
      <c r="AQ65" s="143"/>
    </row>
    <row r="66" spans="2:43" x14ac:dyDescent="0.25">
      <c r="B66" s="340" t="s">
        <v>31</v>
      </c>
      <c r="C66" s="339" t="s">
        <v>460</v>
      </c>
      <c r="D66" s="197"/>
      <c r="E66" s="197"/>
      <c r="F66" s="197"/>
      <c r="G66" s="197"/>
      <c r="H66" s="197"/>
      <c r="I66" s="197"/>
    </row>
    <row r="67" spans="2:43" x14ac:dyDescent="0.25">
      <c r="B67" s="340" t="s">
        <v>55</v>
      </c>
      <c r="C67" s="339" t="s">
        <v>381</v>
      </c>
      <c r="D67" s="197"/>
      <c r="E67" s="197"/>
      <c r="F67" s="197"/>
      <c r="G67" s="197"/>
      <c r="H67" s="197"/>
      <c r="I67" s="197"/>
    </row>
    <row r="68" spans="2:43" x14ac:dyDescent="0.25">
      <c r="B68" s="340" t="s">
        <v>58</v>
      </c>
      <c r="C68" s="339" t="s">
        <v>386</v>
      </c>
      <c r="D68" s="197"/>
      <c r="E68" s="197"/>
      <c r="F68" s="197"/>
      <c r="G68" s="197"/>
      <c r="H68" s="197"/>
      <c r="I68" s="197"/>
    </row>
    <row r="69" spans="2:43" x14ac:dyDescent="0.25">
      <c r="B69" s="340" t="s">
        <v>79</v>
      </c>
      <c r="C69" s="339" t="s">
        <v>483</v>
      </c>
      <c r="D69" s="197"/>
      <c r="E69" s="197"/>
      <c r="F69" s="197"/>
      <c r="G69" s="197"/>
      <c r="H69" s="197"/>
      <c r="I69" s="197"/>
    </row>
    <row r="70" spans="2:43" x14ac:dyDescent="0.25">
      <c r="B70" s="340" t="s">
        <v>485</v>
      </c>
      <c r="C70" s="251" t="s">
        <v>480</v>
      </c>
      <c r="D70" s="197"/>
      <c r="E70" s="197"/>
      <c r="F70" s="197"/>
      <c r="G70" s="197"/>
      <c r="H70" s="197"/>
      <c r="I70" s="197"/>
    </row>
    <row r="72" spans="2:43" ht="15.75" thickBot="1" x14ac:dyDescent="0.3">
      <c r="B72" s="336" t="s">
        <v>458</v>
      </c>
    </row>
    <row r="73" spans="2:43" ht="19.5" thickBot="1" x14ac:dyDescent="0.3">
      <c r="B73" s="333" t="s">
        <v>452</v>
      </c>
      <c r="C73" t="s">
        <v>455</v>
      </c>
    </row>
    <row r="74" spans="2:43" ht="19.5" thickBot="1" x14ac:dyDescent="0.3">
      <c r="B74" s="334" t="s">
        <v>453</v>
      </c>
      <c r="C74" t="s">
        <v>456</v>
      </c>
    </row>
    <row r="75" spans="2:43" ht="19.5" thickBot="1" x14ac:dyDescent="0.3">
      <c r="B75" s="335" t="s">
        <v>454</v>
      </c>
      <c r="C75" t="s">
        <v>457</v>
      </c>
    </row>
  </sheetData>
  <autoFilter ref="B7:BS44" xr:uid="{00000000-0009-0000-0000-00000C000000}"/>
  <mergeCells count="64">
    <mergeCell ref="G3:G5"/>
    <mergeCell ref="H3:H5"/>
    <mergeCell ref="N3:N6"/>
    <mergeCell ref="AJ5:AM5"/>
    <mergeCell ref="O5:O6"/>
    <mergeCell ref="P5:S5"/>
    <mergeCell ref="T5:W5"/>
    <mergeCell ref="X5:AA5"/>
    <mergeCell ref="AB5:AE5"/>
    <mergeCell ref="I3:K5"/>
    <mergeCell ref="L3:L6"/>
    <mergeCell ref="M3:M6"/>
    <mergeCell ref="O3:AQ3"/>
    <mergeCell ref="AF5:AI5"/>
    <mergeCell ref="B3:B5"/>
    <mergeCell ref="C3:C5"/>
    <mergeCell ref="D3:D5"/>
    <mergeCell ref="E3:E5"/>
    <mergeCell ref="F3:F5"/>
    <mergeCell ref="AT50:AZ50"/>
    <mergeCell ref="O50:AM50"/>
    <mergeCell ref="P51:S51"/>
    <mergeCell ref="T51:W51"/>
    <mergeCell ref="X51:AA51"/>
    <mergeCell ref="AB51:AE51"/>
    <mergeCell ref="AF51:AI51"/>
    <mergeCell ref="AJ51:AM51"/>
    <mergeCell ref="O51:O52"/>
    <mergeCell ref="AS4:AS5"/>
    <mergeCell ref="AT4:AZ4"/>
    <mergeCell ref="BB4:BD5"/>
    <mergeCell ref="AN5:AQ5"/>
    <mergeCell ref="O4:AQ4"/>
    <mergeCell ref="AT5:AT6"/>
    <mergeCell ref="AU5:AU6"/>
    <mergeCell ref="AV5:AV6"/>
    <mergeCell ref="AW5:AW6"/>
    <mergeCell ref="AX5:AX6"/>
    <mergeCell ref="AY5:AY6"/>
    <mergeCell ref="AZ5:AZ6"/>
    <mergeCell ref="BB3:BS3"/>
    <mergeCell ref="BG5:BG6"/>
    <mergeCell ref="BH5:BK5"/>
    <mergeCell ref="BL5:BO5"/>
    <mergeCell ref="BP5:BS5"/>
    <mergeCell ref="BE4:BE6"/>
    <mergeCell ref="BF4:BF6"/>
    <mergeCell ref="BH4:BS4"/>
    <mergeCell ref="K51:M51"/>
    <mergeCell ref="K52:M52"/>
    <mergeCell ref="K53:M53"/>
    <mergeCell ref="K54:M54"/>
    <mergeCell ref="K55:M55"/>
    <mergeCell ref="K56:M56"/>
    <mergeCell ref="K57:M57"/>
    <mergeCell ref="K58:M58"/>
    <mergeCell ref="K59:M59"/>
    <mergeCell ref="K60:M60"/>
    <mergeCell ref="BU4:CG4"/>
    <mergeCell ref="CH4:CH6"/>
    <mergeCell ref="BV5:BY5"/>
    <mergeCell ref="BU5:BU6"/>
    <mergeCell ref="BZ5:CC5"/>
    <mergeCell ref="CD5:CG5"/>
  </mergeCells>
  <dataValidations count="1">
    <dataValidation type="list" allowBlank="1" showInputMessage="1" showErrorMessage="1" sqref="AS35:AS43 AS22:AS31 AS9:AS18" xr:uid="{00000000-0002-0000-0C00-000000000000}">
      <formula1>INDIRECT("legenda[Nazwa sk. Kategorii]")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C00-000001000000}">
          <x14:formula1>
            <xm:f>'tabele techniczne'!$B$15:$B$19</xm:f>
          </x14:formula1>
          <xm:sqref>H9:H18 H22:H31 H35:H43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CH77"/>
  <sheetViews>
    <sheetView view="pageBreakPreview" zoomScale="55" zoomScaleNormal="40" zoomScaleSheetLayoutView="55" workbookViewId="0"/>
  </sheetViews>
  <sheetFormatPr defaultRowHeight="15" x14ac:dyDescent="0.25"/>
  <cols>
    <col min="1" max="1" width="2.85546875" customWidth="1"/>
    <col min="2" max="2" width="5.5703125" customWidth="1"/>
    <col min="3" max="3" width="26.140625" customWidth="1"/>
    <col min="4" max="4" width="24.5703125" customWidth="1"/>
    <col min="5" max="5" width="30.85546875" customWidth="1"/>
    <col min="6" max="7" width="20.140625" customWidth="1"/>
    <col min="8" max="8" width="34" customWidth="1"/>
    <col min="9" max="9" width="56.42578125" customWidth="1"/>
    <col min="10" max="11" width="47.42578125" customWidth="1"/>
    <col min="12" max="13" width="10.85546875" customWidth="1"/>
    <col min="14" max="14" width="24.7109375" customWidth="1"/>
    <col min="15" max="15" width="15.7109375" customWidth="1"/>
    <col min="16" max="16" width="11.85546875" customWidth="1"/>
    <col min="17" max="18" width="13.42578125" customWidth="1"/>
    <col min="19" max="20" width="11.85546875" customWidth="1"/>
    <col min="21" max="22" width="14.140625" customWidth="1"/>
    <col min="23" max="24" width="11.85546875" customWidth="1"/>
    <col min="25" max="26" width="13.85546875" customWidth="1"/>
    <col min="27" max="28" width="11.85546875" customWidth="1"/>
    <col min="29" max="30" width="15.42578125" customWidth="1"/>
    <col min="31" max="32" width="11.85546875" customWidth="1"/>
    <col min="33" max="34" width="13.5703125" customWidth="1"/>
    <col min="35" max="35" width="12.85546875" customWidth="1"/>
    <col min="36" max="36" width="11.85546875" customWidth="1"/>
    <col min="37" max="38" width="13.5703125" customWidth="1"/>
    <col min="39" max="39" width="12.85546875" customWidth="1"/>
    <col min="40" max="43" width="17.85546875" customWidth="1"/>
    <col min="45" max="45" width="47" customWidth="1"/>
    <col min="46" max="52" width="11.85546875" customWidth="1"/>
    <col min="54" max="56" width="19.140625" customWidth="1"/>
    <col min="57" max="58" width="10.85546875" customWidth="1"/>
    <col min="59" max="60" width="11.85546875" customWidth="1"/>
    <col min="61" max="62" width="13.42578125" customWidth="1"/>
    <col min="63" max="64" width="11.85546875" customWidth="1"/>
    <col min="65" max="66" width="14.140625" customWidth="1"/>
    <col min="67" max="68" width="11.85546875" customWidth="1"/>
    <col min="69" max="70" width="14.140625" customWidth="1"/>
    <col min="71" max="71" width="11.85546875" customWidth="1"/>
    <col min="73" max="85" width="11.7109375" customWidth="1"/>
    <col min="86" max="86" width="23.5703125" customWidth="1"/>
  </cols>
  <sheetData>
    <row r="1" spans="1:86" ht="15.75" x14ac:dyDescent="0.25">
      <c r="A1" s="174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74"/>
      <c r="AS1" s="143"/>
      <c r="AT1" s="143"/>
      <c r="AU1" s="143"/>
      <c r="AV1" s="143"/>
      <c r="AW1" s="143"/>
      <c r="AX1" s="143"/>
      <c r="AY1" s="143"/>
      <c r="AZ1" s="143"/>
      <c r="BA1" s="174"/>
      <c r="BB1" s="174"/>
      <c r="BC1" s="174"/>
      <c r="BD1" s="174"/>
      <c r="BE1" s="174"/>
      <c r="BF1" s="174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</row>
    <row r="2" spans="1:86" ht="15.75" x14ac:dyDescent="0.25">
      <c r="A2" s="146"/>
      <c r="B2" s="145" t="s">
        <v>346</v>
      </c>
      <c r="C2" s="146"/>
      <c r="D2" s="296"/>
      <c r="E2" s="146"/>
      <c r="F2" s="146"/>
      <c r="G2" s="146"/>
      <c r="H2" s="146"/>
      <c r="I2" s="148"/>
      <c r="J2" s="148"/>
      <c r="K2" s="148"/>
      <c r="L2" s="148"/>
      <c r="M2" s="148"/>
      <c r="N2" s="148"/>
      <c r="O2" s="149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77"/>
      <c r="AT2" s="143"/>
      <c r="AU2" s="143"/>
      <c r="AV2" s="143"/>
      <c r="AW2" s="143"/>
      <c r="AX2" s="143"/>
      <c r="AY2" s="143"/>
      <c r="AZ2" s="143"/>
      <c r="BA2" s="146"/>
      <c r="BB2" s="148"/>
      <c r="BC2" s="148"/>
      <c r="BD2" s="148"/>
      <c r="BE2" s="148"/>
      <c r="BF2" s="148"/>
      <c r="BG2" s="200"/>
      <c r="BH2" s="200"/>
      <c r="BI2" s="200"/>
      <c r="BJ2" s="200"/>
      <c r="BK2" s="200"/>
      <c r="BL2" s="200"/>
      <c r="BM2" s="200"/>
      <c r="BN2" s="200"/>
      <c r="BO2" s="200"/>
      <c r="BP2" s="200"/>
      <c r="BQ2" s="200"/>
      <c r="BR2" s="200"/>
      <c r="BS2" s="200"/>
    </row>
    <row r="3" spans="1:86" ht="15.6" customHeight="1" x14ac:dyDescent="0.25">
      <c r="A3" s="174"/>
      <c r="B3" s="461" t="s">
        <v>1</v>
      </c>
      <c r="C3" s="461" t="s">
        <v>211</v>
      </c>
      <c r="D3" s="461" t="s">
        <v>212</v>
      </c>
      <c r="E3" s="461" t="s">
        <v>213</v>
      </c>
      <c r="F3" s="461" t="s">
        <v>217</v>
      </c>
      <c r="G3" s="461" t="s">
        <v>218</v>
      </c>
      <c r="H3" s="461" t="s">
        <v>219</v>
      </c>
      <c r="I3" s="468" t="s">
        <v>191</v>
      </c>
      <c r="J3" s="469"/>
      <c r="K3" s="470"/>
      <c r="L3" s="477" t="s">
        <v>447</v>
      </c>
      <c r="M3" s="477" t="s">
        <v>448</v>
      </c>
      <c r="N3" s="467" t="s">
        <v>214</v>
      </c>
      <c r="O3" s="446" t="s">
        <v>192</v>
      </c>
      <c r="P3" s="446"/>
      <c r="Q3" s="446"/>
      <c r="R3" s="446"/>
      <c r="S3" s="446"/>
      <c r="T3" s="446"/>
      <c r="U3" s="446"/>
      <c r="V3" s="446"/>
      <c r="W3" s="446"/>
      <c r="X3" s="446"/>
      <c r="Y3" s="446"/>
      <c r="Z3" s="446"/>
      <c r="AA3" s="446"/>
      <c r="AB3" s="446"/>
      <c r="AC3" s="446"/>
      <c r="AD3" s="446"/>
      <c r="AE3" s="446"/>
      <c r="AF3" s="446"/>
      <c r="AG3" s="446"/>
      <c r="AH3" s="446"/>
      <c r="AI3" s="446"/>
      <c r="AJ3" s="446"/>
      <c r="AK3" s="446"/>
      <c r="AL3" s="446"/>
      <c r="AM3" s="446"/>
      <c r="AN3" s="446"/>
      <c r="AO3" s="446"/>
      <c r="AP3" s="446"/>
      <c r="AQ3" s="446"/>
      <c r="AR3" s="174"/>
      <c r="BA3" s="174"/>
      <c r="BB3" s="447" t="s">
        <v>481</v>
      </c>
      <c r="BC3" s="455"/>
      <c r="BD3" s="455"/>
      <c r="BE3" s="455"/>
      <c r="BF3" s="455"/>
      <c r="BG3" s="455"/>
      <c r="BH3" s="455"/>
      <c r="BI3" s="455"/>
      <c r="BJ3" s="455"/>
      <c r="BK3" s="455"/>
      <c r="BL3" s="455"/>
      <c r="BM3" s="455"/>
      <c r="BN3" s="455"/>
      <c r="BO3" s="455"/>
      <c r="BP3" s="455"/>
      <c r="BQ3" s="455"/>
      <c r="BR3" s="455"/>
      <c r="BS3" s="455"/>
    </row>
    <row r="4" spans="1:86" ht="41.25" customHeight="1" x14ac:dyDescent="0.25">
      <c r="A4" s="174"/>
      <c r="B4" s="461"/>
      <c r="C4" s="461"/>
      <c r="D4" s="461"/>
      <c r="E4" s="461"/>
      <c r="F4" s="461"/>
      <c r="G4" s="466"/>
      <c r="H4" s="461"/>
      <c r="I4" s="471"/>
      <c r="J4" s="472"/>
      <c r="K4" s="473"/>
      <c r="L4" s="478"/>
      <c r="M4" s="478"/>
      <c r="N4" s="467"/>
      <c r="O4" s="462" t="s">
        <v>3</v>
      </c>
      <c r="P4" s="462"/>
      <c r="Q4" s="462"/>
      <c r="R4" s="462"/>
      <c r="S4" s="462"/>
      <c r="T4" s="462"/>
      <c r="U4" s="462"/>
      <c r="V4" s="462"/>
      <c r="W4" s="462"/>
      <c r="X4" s="462"/>
      <c r="Y4" s="462"/>
      <c r="Z4" s="462"/>
      <c r="AA4" s="462"/>
      <c r="AB4" s="462"/>
      <c r="AC4" s="462"/>
      <c r="AD4" s="462"/>
      <c r="AE4" s="462"/>
      <c r="AF4" s="462"/>
      <c r="AG4" s="462"/>
      <c r="AH4" s="462"/>
      <c r="AI4" s="462"/>
      <c r="AJ4" s="462"/>
      <c r="AK4" s="462"/>
      <c r="AL4" s="462"/>
      <c r="AM4" s="462"/>
      <c r="AN4" s="462"/>
      <c r="AO4" s="462"/>
      <c r="AP4" s="462"/>
      <c r="AQ4" s="462"/>
      <c r="AR4" s="174"/>
      <c r="AS4" s="456" t="s">
        <v>201</v>
      </c>
      <c r="AT4" s="458" t="s">
        <v>202</v>
      </c>
      <c r="AU4" s="459"/>
      <c r="AV4" s="459"/>
      <c r="AW4" s="459"/>
      <c r="AX4" s="459"/>
      <c r="AY4" s="459"/>
      <c r="AZ4" s="460"/>
      <c r="BA4" s="174"/>
      <c r="BB4" s="461" t="s">
        <v>191</v>
      </c>
      <c r="BC4" s="461"/>
      <c r="BD4" s="461"/>
      <c r="BE4" s="443" t="s">
        <v>447</v>
      </c>
      <c r="BF4" s="443" t="s">
        <v>448</v>
      </c>
      <c r="BG4" s="303"/>
      <c r="BH4" s="445" t="s">
        <v>72</v>
      </c>
      <c r="BI4" s="445"/>
      <c r="BJ4" s="445"/>
      <c r="BK4" s="445"/>
      <c r="BL4" s="445"/>
      <c r="BM4" s="445"/>
      <c r="BN4" s="445"/>
      <c r="BO4" s="445"/>
      <c r="BP4" s="445"/>
      <c r="BQ4" s="445"/>
      <c r="BR4" s="445"/>
      <c r="BS4" s="445"/>
      <c r="BU4" s="438" t="s">
        <v>459</v>
      </c>
      <c r="BV4" s="438"/>
      <c r="BW4" s="438"/>
      <c r="BX4" s="438"/>
      <c r="BY4" s="438"/>
      <c r="BZ4" s="438"/>
      <c r="CA4" s="438"/>
      <c r="CB4" s="438"/>
      <c r="CC4" s="438"/>
      <c r="CD4" s="438"/>
      <c r="CE4" s="438"/>
      <c r="CF4" s="438"/>
      <c r="CG4" s="438"/>
      <c r="CH4" s="452" t="s">
        <v>450</v>
      </c>
    </row>
    <row r="5" spans="1:86" ht="15.6" customHeight="1" x14ac:dyDescent="0.25">
      <c r="A5" s="174"/>
      <c r="B5" s="461"/>
      <c r="C5" s="461"/>
      <c r="D5" s="461"/>
      <c r="E5" s="461"/>
      <c r="F5" s="461"/>
      <c r="G5" s="466"/>
      <c r="H5" s="461"/>
      <c r="I5" s="474"/>
      <c r="J5" s="475"/>
      <c r="K5" s="476"/>
      <c r="L5" s="478"/>
      <c r="M5" s="478"/>
      <c r="N5" s="467"/>
      <c r="O5" s="418" t="s">
        <v>193</v>
      </c>
      <c r="P5" s="453">
        <f>Podsumowanie!F4</f>
        <v>2023</v>
      </c>
      <c r="Q5" s="453"/>
      <c r="R5" s="453"/>
      <c r="S5" s="453"/>
      <c r="T5" s="453">
        <f>Podsumowanie!G4</f>
        <v>2024</v>
      </c>
      <c r="U5" s="453"/>
      <c r="V5" s="453"/>
      <c r="W5" s="453"/>
      <c r="X5" s="453">
        <f>Podsumowanie!H4</f>
        <v>2025</v>
      </c>
      <c r="Y5" s="453"/>
      <c r="Z5" s="453"/>
      <c r="AA5" s="453"/>
      <c r="AB5" s="453">
        <f>Podsumowanie!I4</f>
        <v>2026</v>
      </c>
      <c r="AC5" s="453"/>
      <c r="AD5" s="453"/>
      <c r="AE5" s="453"/>
      <c r="AF5" s="453">
        <f>Podsumowanie!J4</f>
        <v>2027</v>
      </c>
      <c r="AG5" s="453"/>
      <c r="AH5" s="453"/>
      <c r="AI5" s="453"/>
      <c r="AJ5" s="453">
        <f>Podsumowanie!K4</f>
        <v>2028</v>
      </c>
      <c r="AK5" s="453"/>
      <c r="AL5" s="453"/>
      <c r="AM5" s="453"/>
      <c r="AN5" s="453" t="s">
        <v>449</v>
      </c>
      <c r="AO5" s="453"/>
      <c r="AP5" s="453"/>
      <c r="AQ5" s="453"/>
      <c r="AR5" s="174"/>
      <c r="AS5" s="457"/>
      <c r="AT5" s="450" t="s">
        <v>70</v>
      </c>
      <c r="AU5" s="439">
        <f>P5</f>
        <v>2023</v>
      </c>
      <c r="AV5" s="439">
        <f>T5</f>
        <v>2024</v>
      </c>
      <c r="AW5" s="439">
        <f>X5</f>
        <v>2025</v>
      </c>
      <c r="AX5" s="439">
        <f>AB5</f>
        <v>2026</v>
      </c>
      <c r="AY5" s="439">
        <f>AF5</f>
        <v>2027</v>
      </c>
      <c r="AZ5" s="439">
        <f>AJ5</f>
        <v>2028</v>
      </c>
      <c r="BA5" s="174"/>
      <c r="BB5" s="461"/>
      <c r="BC5" s="461"/>
      <c r="BD5" s="461"/>
      <c r="BE5" s="443"/>
      <c r="BF5" s="443"/>
      <c r="BG5" s="418" t="s">
        <v>193</v>
      </c>
      <c r="BH5" s="453">
        <f>P5</f>
        <v>2023</v>
      </c>
      <c r="BI5" s="453"/>
      <c r="BJ5" s="453"/>
      <c r="BK5" s="453"/>
      <c r="BL5" s="453">
        <f>T5</f>
        <v>2024</v>
      </c>
      <c r="BM5" s="453"/>
      <c r="BN5" s="453"/>
      <c r="BO5" s="453"/>
      <c r="BP5" s="453">
        <f>X5</f>
        <v>2025</v>
      </c>
      <c r="BQ5" s="453"/>
      <c r="BR5" s="453"/>
      <c r="BS5" s="453"/>
      <c r="BU5" s="454" t="s">
        <v>193</v>
      </c>
      <c r="BV5" s="453">
        <f>P5</f>
        <v>2023</v>
      </c>
      <c r="BW5" s="453"/>
      <c r="BX5" s="453"/>
      <c r="BY5" s="453"/>
      <c r="BZ5" s="453">
        <f>T5</f>
        <v>2024</v>
      </c>
      <c r="CA5" s="453"/>
      <c r="CB5" s="453"/>
      <c r="CC5" s="453"/>
      <c r="CD5" s="453">
        <f>X5</f>
        <v>2025</v>
      </c>
      <c r="CE5" s="453"/>
      <c r="CF5" s="453"/>
      <c r="CG5" s="453"/>
      <c r="CH5" s="452"/>
    </row>
    <row r="6" spans="1:86" ht="36" customHeight="1" x14ac:dyDescent="0.25">
      <c r="A6" s="174"/>
      <c r="B6" s="214"/>
      <c r="C6" s="214"/>
      <c r="D6" s="214"/>
      <c r="E6" s="214"/>
      <c r="F6" s="214"/>
      <c r="G6" s="214"/>
      <c r="H6" s="214"/>
      <c r="I6" s="201" t="s">
        <v>223</v>
      </c>
      <c r="J6" s="201" t="s">
        <v>224</v>
      </c>
      <c r="K6" s="201" t="s">
        <v>369</v>
      </c>
      <c r="L6" s="479"/>
      <c r="M6" s="479"/>
      <c r="N6" s="467"/>
      <c r="O6" s="418"/>
      <c r="P6" s="179" t="s">
        <v>223</v>
      </c>
      <c r="Q6" s="179" t="s">
        <v>224</v>
      </c>
      <c r="R6" s="179" t="s">
        <v>369</v>
      </c>
      <c r="S6" s="179" t="s">
        <v>225</v>
      </c>
      <c r="T6" s="179" t="s">
        <v>223</v>
      </c>
      <c r="U6" s="179" t="s">
        <v>224</v>
      </c>
      <c r="V6" s="179" t="s">
        <v>369</v>
      </c>
      <c r="W6" s="179" t="s">
        <v>225</v>
      </c>
      <c r="X6" s="179" t="s">
        <v>223</v>
      </c>
      <c r="Y6" s="179" t="s">
        <v>224</v>
      </c>
      <c r="Z6" s="179" t="s">
        <v>369</v>
      </c>
      <c r="AA6" s="179" t="s">
        <v>225</v>
      </c>
      <c r="AB6" s="179" t="s">
        <v>223</v>
      </c>
      <c r="AC6" s="179" t="s">
        <v>224</v>
      </c>
      <c r="AD6" s="179" t="s">
        <v>369</v>
      </c>
      <c r="AE6" s="179" t="s">
        <v>225</v>
      </c>
      <c r="AF6" s="179" t="s">
        <v>223</v>
      </c>
      <c r="AG6" s="179" t="s">
        <v>224</v>
      </c>
      <c r="AH6" s="179" t="s">
        <v>369</v>
      </c>
      <c r="AI6" s="179" t="s">
        <v>225</v>
      </c>
      <c r="AJ6" s="179" t="s">
        <v>223</v>
      </c>
      <c r="AK6" s="179" t="s">
        <v>224</v>
      </c>
      <c r="AL6" s="179" t="s">
        <v>369</v>
      </c>
      <c r="AM6" s="179" t="s">
        <v>225</v>
      </c>
      <c r="AN6" s="179" t="s">
        <v>223</v>
      </c>
      <c r="AO6" s="179" t="s">
        <v>224</v>
      </c>
      <c r="AP6" s="179" t="s">
        <v>369</v>
      </c>
      <c r="AQ6" s="179" t="s">
        <v>225</v>
      </c>
      <c r="AR6" s="174"/>
      <c r="AS6" s="301"/>
      <c r="AT6" s="451"/>
      <c r="AU6" s="440"/>
      <c r="AV6" s="440"/>
      <c r="AW6" s="440"/>
      <c r="AX6" s="440"/>
      <c r="AY6" s="440"/>
      <c r="AZ6" s="440"/>
      <c r="BA6" s="174"/>
      <c r="BB6" s="201" t="s">
        <v>223</v>
      </c>
      <c r="BC6" s="201" t="s">
        <v>224</v>
      </c>
      <c r="BD6" s="201" t="s">
        <v>369</v>
      </c>
      <c r="BE6" s="443"/>
      <c r="BF6" s="443"/>
      <c r="BG6" s="418"/>
      <c r="BH6" s="179" t="s">
        <v>223</v>
      </c>
      <c r="BI6" s="179" t="s">
        <v>224</v>
      </c>
      <c r="BJ6" s="179" t="s">
        <v>369</v>
      </c>
      <c r="BK6" s="179" t="s">
        <v>225</v>
      </c>
      <c r="BL6" s="179" t="s">
        <v>223</v>
      </c>
      <c r="BM6" s="179" t="s">
        <v>224</v>
      </c>
      <c r="BN6" s="179" t="s">
        <v>369</v>
      </c>
      <c r="BO6" s="179" t="s">
        <v>225</v>
      </c>
      <c r="BP6" s="179" t="s">
        <v>223</v>
      </c>
      <c r="BQ6" s="179" t="s">
        <v>224</v>
      </c>
      <c r="BR6" s="179" t="s">
        <v>369</v>
      </c>
      <c r="BS6" s="179" t="s">
        <v>225</v>
      </c>
      <c r="BU6" s="454"/>
      <c r="BV6" s="179" t="s">
        <v>223</v>
      </c>
      <c r="BW6" s="179" t="s">
        <v>224</v>
      </c>
      <c r="BX6" s="179" t="s">
        <v>369</v>
      </c>
      <c r="BY6" s="179" t="s">
        <v>225</v>
      </c>
      <c r="BZ6" s="179" t="s">
        <v>223</v>
      </c>
      <c r="CA6" s="179" t="s">
        <v>224</v>
      </c>
      <c r="CB6" s="179" t="s">
        <v>369</v>
      </c>
      <c r="CC6" s="179" t="s">
        <v>225</v>
      </c>
      <c r="CD6" s="179" t="s">
        <v>223</v>
      </c>
      <c r="CE6" s="179" t="s">
        <v>224</v>
      </c>
      <c r="CF6" s="179" t="s">
        <v>369</v>
      </c>
      <c r="CG6" s="179" t="s">
        <v>225</v>
      </c>
      <c r="CH6" s="452"/>
    </row>
    <row r="7" spans="1:86" x14ac:dyDescent="0.25">
      <c r="A7" s="174"/>
      <c r="B7" s="159" t="s">
        <v>4</v>
      </c>
      <c r="C7" s="159" t="s">
        <v>5</v>
      </c>
      <c r="D7" s="159" t="s">
        <v>6</v>
      </c>
      <c r="E7" s="159" t="s">
        <v>7</v>
      </c>
      <c r="F7" s="159" t="s">
        <v>8</v>
      </c>
      <c r="G7" s="159" t="s">
        <v>9</v>
      </c>
      <c r="H7" s="159" t="s">
        <v>10</v>
      </c>
      <c r="I7" s="159" t="s">
        <v>11</v>
      </c>
      <c r="J7" s="159" t="s">
        <v>27</v>
      </c>
      <c r="K7" s="159" t="s">
        <v>30</v>
      </c>
      <c r="L7" s="159" t="s">
        <v>33</v>
      </c>
      <c r="M7" s="159" t="s">
        <v>35</v>
      </c>
      <c r="N7" s="159" t="s">
        <v>37</v>
      </c>
      <c r="O7" s="159" t="s">
        <v>39</v>
      </c>
      <c r="P7" s="159" t="s">
        <v>41</v>
      </c>
      <c r="Q7" s="159" t="s">
        <v>42</v>
      </c>
      <c r="R7" s="159" t="s">
        <v>43</v>
      </c>
      <c r="S7" s="159" t="s">
        <v>44</v>
      </c>
      <c r="T7" s="159" t="s">
        <v>45</v>
      </c>
      <c r="U7" s="159" t="s">
        <v>48</v>
      </c>
      <c r="V7" s="159" t="s">
        <v>50</v>
      </c>
      <c r="W7" s="159" t="s">
        <v>51</v>
      </c>
      <c r="X7" s="159" t="s">
        <v>52</v>
      </c>
      <c r="Y7" s="159" t="s">
        <v>54</v>
      </c>
      <c r="Z7" s="159" t="s">
        <v>57</v>
      </c>
      <c r="AA7" s="159" t="s">
        <v>60</v>
      </c>
      <c r="AB7" s="159" t="s">
        <v>61</v>
      </c>
      <c r="AC7" s="159" t="s">
        <v>148</v>
      </c>
      <c r="AD7" s="159" t="s">
        <v>149</v>
      </c>
      <c r="AE7" s="159" t="s">
        <v>150</v>
      </c>
      <c r="AF7" s="159" t="s">
        <v>167</v>
      </c>
      <c r="AG7" s="159" t="s">
        <v>168</v>
      </c>
      <c r="AH7" s="159" t="s">
        <v>169</v>
      </c>
      <c r="AI7" s="159" t="s">
        <v>170</v>
      </c>
      <c r="AJ7" s="159" t="s">
        <v>171</v>
      </c>
      <c r="AK7" s="159" t="s">
        <v>172</v>
      </c>
      <c r="AL7" s="159" t="s">
        <v>173</v>
      </c>
      <c r="AM7" s="159" t="s">
        <v>174</v>
      </c>
      <c r="AN7" s="159" t="s">
        <v>175</v>
      </c>
      <c r="AO7" s="159" t="s">
        <v>226</v>
      </c>
      <c r="AP7" s="159" t="s">
        <v>227</v>
      </c>
      <c r="AQ7" s="159" t="s">
        <v>228</v>
      </c>
      <c r="AR7" s="174"/>
      <c r="AS7" s="159" t="s">
        <v>229</v>
      </c>
      <c r="AT7" s="159" t="s">
        <v>230</v>
      </c>
      <c r="AU7" s="159" t="s">
        <v>351</v>
      </c>
      <c r="AV7" s="159" t="s">
        <v>352</v>
      </c>
      <c r="AW7" s="159" t="s">
        <v>353</v>
      </c>
      <c r="AX7" s="159" t="s">
        <v>354</v>
      </c>
      <c r="AY7" s="159" t="s">
        <v>355</v>
      </c>
      <c r="AZ7" s="159" t="s">
        <v>356</v>
      </c>
      <c r="BA7" s="174"/>
      <c r="BB7" s="159" t="s">
        <v>357</v>
      </c>
      <c r="BC7" s="159" t="s">
        <v>358</v>
      </c>
      <c r="BD7" s="159" t="s">
        <v>370</v>
      </c>
      <c r="BE7" s="159" t="s">
        <v>371</v>
      </c>
      <c r="BF7" s="159" t="s">
        <v>372</v>
      </c>
      <c r="BG7" s="159" t="s">
        <v>373</v>
      </c>
      <c r="BH7" s="159" t="s">
        <v>374</v>
      </c>
      <c r="BI7" s="159" t="s">
        <v>375</v>
      </c>
      <c r="BJ7" s="159" t="s">
        <v>376</v>
      </c>
      <c r="BK7" s="159" t="s">
        <v>377</v>
      </c>
      <c r="BL7" s="159" t="s">
        <v>378</v>
      </c>
      <c r="BM7" s="159" t="s">
        <v>379</v>
      </c>
      <c r="BN7" s="159" t="s">
        <v>380</v>
      </c>
      <c r="BO7" s="159" t="s">
        <v>388</v>
      </c>
      <c r="BP7" s="159" t="s">
        <v>461</v>
      </c>
      <c r="BQ7" s="159" t="s">
        <v>462</v>
      </c>
      <c r="BR7" s="159" t="s">
        <v>463</v>
      </c>
      <c r="BS7" s="159" t="s">
        <v>464</v>
      </c>
      <c r="BU7" s="159" t="s">
        <v>465</v>
      </c>
      <c r="BV7" s="159" t="s">
        <v>466</v>
      </c>
      <c r="BW7" s="159" t="s">
        <v>467</v>
      </c>
      <c r="BX7" s="159" t="s">
        <v>468</v>
      </c>
      <c r="BY7" s="159" t="s">
        <v>469</v>
      </c>
      <c r="BZ7" s="159" t="s">
        <v>470</v>
      </c>
      <c r="CA7" s="159" t="s">
        <v>471</v>
      </c>
      <c r="CB7" s="159" t="s">
        <v>472</v>
      </c>
      <c r="CC7" s="159" t="s">
        <v>473</v>
      </c>
      <c r="CD7" s="159" t="s">
        <v>474</v>
      </c>
      <c r="CE7" s="159" t="s">
        <v>475</v>
      </c>
      <c r="CF7" s="159" t="s">
        <v>476</v>
      </c>
      <c r="CG7" s="159" t="s">
        <v>477</v>
      </c>
      <c r="CH7" s="159" t="s">
        <v>478</v>
      </c>
    </row>
    <row r="8" spans="1:86" ht="15.75" x14ac:dyDescent="0.25">
      <c r="A8" s="174"/>
      <c r="B8" s="213" t="s">
        <v>231</v>
      </c>
      <c r="C8" s="234"/>
      <c r="D8" s="234"/>
      <c r="E8" s="234"/>
      <c r="F8" s="234"/>
      <c r="G8" s="234"/>
      <c r="H8" s="234"/>
      <c r="I8" s="234"/>
      <c r="J8" s="203"/>
      <c r="K8" s="203"/>
      <c r="L8" s="203"/>
      <c r="M8" s="203"/>
      <c r="N8" s="203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04"/>
      <c r="AO8" s="204"/>
      <c r="AP8" s="204"/>
      <c r="AQ8" s="204"/>
      <c r="AR8" s="174"/>
      <c r="AS8" s="187"/>
      <c r="AT8" s="187"/>
      <c r="AU8" s="187"/>
      <c r="AV8" s="187"/>
      <c r="AW8" s="187"/>
      <c r="AX8" s="187"/>
      <c r="AY8" s="187"/>
      <c r="AZ8" s="187"/>
      <c r="BA8" s="174"/>
      <c r="BB8" s="202"/>
      <c r="BC8" s="203"/>
      <c r="BD8" s="203"/>
      <c r="BE8" s="203"/>
      <c r="BF8" s="203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U8" s="204"/>
      <c r="BV8" s="204"/>
      <c r="BW8" s="204"/>
      <c r="BX8" s="204"/>
      <c r="BY8" s="204"/>
      <c r="BZ8" s="204"/>
      <c r="CA8" s="204"/>
      <c r="CB8" s="204"/>
      <c r="CC8" s="204"/>
      <c r="CD8" s="204"/>
      <c r="CE8" s="204"/>
      <c r="CF8" s="204"/>
      <c r="CG8" s="204"/>
      <c r="CH8" s="204"/>
    </row>
    <row r="9" spans="1:86" x14ac:dyDescent="0.25">
      <c r="A9" s="174"/>
      <c r="B9" s="161">
        <v>1</v>
      </c>
      <c r="C9" s="216"/>
      <c r="D9" s="216"/>
      <c r="E9" s="216"/>
      <c r="F9" s="216"/>
      <c r="G9" s="216"/>
      <c r="H9" s="217" t="s">
        <v>197</v>
      </c>
      <c r="I9" s="205"/>
      <c r="J9" s="205"/>
      <c r="K9" s="205"/>
      <c r="L9" s="205"/>
      <c r="M9" s="205"/>
      <c r="N9" s="205"/>
      <c r="O9" s="206"/>
      <c r="P9" s="171"/>
      <c r="Q9" s="171"/>
      <c r="R9" s="171"/>
      <c r="S9" s="171">
        <f>SUM(P9:R9)</f>
        <v>0</v>
      </c>
      <c r="T9" s="171"/>
      <c r="U9" s="171"/>
      <c r="V9" s="171"/>
      <c r="W9" s="171">
        <f>SUM(T9:V9)</f>
        <v>0</v>
      </c>
      <c r="X9" s="171"/>
      <c r="Y9" s="171"/>
      <c r="Z9" s="171"/>
      <c r="AA9" s="171">
        <f>SUM(X9:Z9)</f>
        <v>0</v>
      </c>
      <c r="AB9" s="171"/>
      <c r="AC9" s="171"/>
      <c r="AD9" s="171"/>
      <c r="AE9" s="171">
        <f>SUM(AB9:AD9)</f>
        <v>0</v>
      </c>
      <c r="AF9" s="171"/>
      <c r="AG9" s="171"/>
      <c r="AH9" s="171"/>
      <c r="AI9" s="171">
        <f>SUM(AF9:AH9)</f>
        <v>0</v>
      </c>
      <c r="AJ9" s="171"/>
      <c r="AK9" s="171"/>
      <c r="AL9" s="171"/>
      <c r="AM9" s="171">
        <f>SUM(AJ9:AL9)</f>
        <v>0</v>
      </c>
      <c r="AN9" s="171">
        <f>P9+T9+X9+AB9+AF9+AJ9</f>
        <v>0</v>
      </c>
      <c r="AO9" s="171">
        <f t="shared" ref="AO9:AP18" si="0">Q9+U9+Y9+AC9+AG9+AK9</f>
        <v>0</v>
      </c>
      <c r="AP9" s="171">
        <f t="shared" si="0"/>
        <v>0</v>
      </c>
      <c r="AQ9" s="171">
        <f>SUM(AN9:AP9)</f>
        <v>0</v>
      </c>
      <c r="AR9" s="174"/>
      <c r="AS9" s="188"/>
      <c r="AT9" s="189" t="str">
        <f>IFERROR(VLOOKUP(AS9,Legenda[],4,FALSE), "[-]")</f>
        <v>[-]</v>
      </c>
      <c r="AU9" s="188"/>
      <c r="AV9" s="188"/>
      <c r="AW9" s="188"/>
      <c r="AX9" s="188"/>
      <c r="AY9" s="188"/>
      <c r="AZ9" s="188"/>
      <c r="BA9" s="174"/>
      <c r="BB9" s="205"/>
      <c r="BC9" s="205"/>
      <c r="BD9" s="205"/>
      <c r="BE9" s="205"/>
      <c r="BF9" s="205"/>
      <c r="BG9" s="206"/>
      <c r="BH9" s="171"/>
      <c r="BI9" s="171"/>
      <c r="BJ9" s="171"/>
      <c r="BK9" s="171">
        <f>SUM(BH9:BJ9)</f>
        <v>0</v>
      </c>
      <c r="BL9" s="171"/>
      <c r="BM9" s="171"/>
      <c r="BN9" s="171"/>
      <c r="BO9" s="171">
        <f>SUM(BL9:BN9)</f>
        <v>0</v>
      </c>
      <c r="BP9" s="171"/>
      <c r="BQ9" s="171"/>
      <c r="BR9" s="171"/>
      <c r="BS9" s="171">
        <f>SUM(BP9:BR9)</f>
        <v>0</v>
      </c>
      <c r="BU9" s="171">
        <f>O9-BG9</f>
        <v>0</v>
      </c>
      <c r="BV9" s="171">
        <f t="shared" ref="BV9:BX18" si="1">P9-BH9</f>
        <v>0</v>
      </c>
      <c r="BW9" s="171">
        <f t="shared" si="1"/>
        <v>0</v>
      </c>
      <c r="BX9" s="171">
        <f t="shared" si="1"/>
        <v>0</v>
      </c>
      <c r="BY9" s="171">
        <f>SUM(BV9:BX9)</f>
        <v>0</v>
      </c>
      <c r="BZ9" s="171">
        <f t="shared" ref="BZ9:CB18" si="2">T9-BL9</f>
        <v>0</v>
      </c>
      <c r="CA9" s="171">
        <f t="shared" si="2"/>
        <v>0</v>
      </c>
      <c r="CB9" s="171">
        <f t="shared" si="2"/>
        <v>0</v>
      </c>
      <c r="CC9" s="171">
        <f>SUM(BZ9:CB9)</f>
        <v>0</v>
      </c>
      <c r="CD9" s="171">
        <f t="shared" ref="CD9:CF18" si="3">X9-BP9</f>
        <v>0</v>
      </c>
      <c r="CE9" s="171">
        <f t="shared" si="3"/>
        <v>0</v>
      </c>
      <c r="CF9" s="171">
        <f t="shared" si="3"/>
        <v>0</v>
      </c>
      <c r="CG9" s="171">
        <f>SUM(CD9:CF9)</f>
        <v>0</v>
      </c>
      <c r="CH9" s="171"/>
    </row>
    <row r="10" spans="1:86" x14ac:dyDescent="0.25">
      <c r="A10" s="174"/>
      <c r="B10" s="161">
        <f t="shared" ref="B10:B18" si="4">B9+1</f>
        <v>2</v>
      </c>
      <c r="C10" s="216"/>
      <c r="D10" s="216"/>
      <c r="E10" s="216"/>
      <c r="F10" s="216"/>
      <c r="G10" s="216"/>
      <c r="H10" s="217" t="s">
        <v>197</v>
      </c>
      <c r="I10" s="205"/>
      <c r="J10" s="205"/>
      <c r="K10" s="205"/>
      <c r="L10" s="205"/>
      <c r="M10" s="205"/>
      <c r="N10" s="205"/>
      <c r="O10" s="206"/>
      <c r="P10" s="171"/>
      <c r="Q10" s="171"/>
      <c r="R10" s="171"/>
      <c r="S10" s="171">
        <f t="shared" ref="S10:S18" si="5">SUM(P10:R10)</f>
        <v>0</v>
      </c>
      <c r="T10" s="171"/>
      <c r="U10" s="171"/>
      <c r="V10" s="171"/>
      <c r="W10" s="171">
        <f t="shared" ref="W10:W18" si="6">SUM(T10:V10)</f>
        <v>0</v>
      </c>
      <c r="X10" s="171"/>
      <c r="Y10" s="171"/>
      <c r="Z10" s="171"/>
      <c r="AA10" s="171">
        <f t="shared" ref="AA10:AA18" si="7">SUM(X10:Z10)</f>
        <v>0</v>
      </c>
      <c r="AB10" s="171"/>
      <c r="AC10" s="171"/>
      <c r="AD10" s="171"/>
      <c r="AE10" s="171">
        <f t="shared" ref="AE10:AE18" si="8">SUM(AB10:AD10)</f>
        <v>0</v>
      </c>
      <c r="AF10" s="171"/>
      <c r="AG10" s="171"/>
      <c r="AH10" s="171"/>
      <c r="AI10" s="171">
        <f t="shared" ref="AI10:AI18" si="9">SUM(AF10:AH10)</f>
        <v>0</v>
      </c>
      <c r="AJ10" s="171"/>
      <c r="AK10" s="171"/>
      <c r="AL10" s="171"/>
      <c r="AM10" s="171">
        <f t="shared" ref="AM10:AM18" si="10">SUM(AJ10:AL10)</f>
        <v>0</v>
      </c>
      <c r="AN10" s="171">
        <f t="shared" ref="AN10:AN18" si="11">P10+T10+X10+AB10+AF10+AJ10</f>
        <v>0</v>
      </c>
      <c r="AO10" s="171">
        <f t="shared" si="0"/>
        <v>0</v>
      </c>
      <c r="AP10" s="171">
        <f t="shared" si="0"/>
        <v>0</v>
      </c>
      <c r="AQ10" s="171">
        <f t="shared" ref="AQ10:AQ18" si="12">SUM(AN10:AP10)</f>
        <v>0</v>
      </c>
      <c r="AR10" s="174"/>
      <c r="AS10" s="188"/>
      <c r="AT10" s="189" t="str">
        <f>IFERROR(VLOOKUP(AS10,Legenda[],4,FALSE), "[-]")</f>
        <v>[-]</v>
      </c>
      <c r="AU10" s="188"/>
      <c r="AV10" s="188"/>
      <c r="AW10" s="188"/>
      <c r="AX10" s="188"/>
      <c r="AY10" s="188"/>
      <c r="AZ10" s="188"/>
      <c r="BA10" s="174"/>
      <c r="BB10" s="205"/>
      <c r="BC10" s="205"/>
      <c r="BD10" s="205"/>
      <c r="BE10" s="205"/>
      <c r="BF10" s="205"/>
      <c r="BG10" s="206"/>
      <c r="BH10" s="171"/>
      <c r="BI10" s="171"/>
      <c r="BJ10" s="171"/>
      <c r="BK10" s="171">
        <f t="shared" ref="BK10:BK18" si="13">SUM(BH10:BJ10)</f>
        <v>0</v>
      </c>
      <c r="BL10" s="171"/>
      <c r="BM10" s="171"/>
      <c r="BN10" s="171"/>
      <c r="BO10" s="171">
        <f t="shared" ref="BO10:BO18" si="14">SUM(BL10:BN10)</f>
        <v>0</v>
      </c>
      <c r="BP10" s="171"/>
      <c r="BQ10" s="171"/>
      <c r="BR10" s="171"/>
      <c r="BS10" s="171">
        <f t="shared" ref="BS10:BS18" si="15">SUM(BP10:BR10)</f>
        <v>0</v>
      </c>
      <c r="BU10" s="171">
        <f t="shared" ref="BU10:BU18" si="16">O10-BG10</f>
        <v>0</v>
      </c>
      <c r="BV10" s="171">
        <f t="shared" si="1"/>
        <v>0</v>
      </c>
      <c r="BW10" s="171">
        <f t="shared" si="1"/>
        <v>0</v>
      </c>
      <c r="BX10" s="171">
        <f t="shared" si="1"/>
        <v>0</v>
      </c>
      <c r="BY10" s="171">
        <f t="shared" ref="BY10:BY18" si="17">SUM(BV10:BX10)</f>
        <v>0</v>
      </c>
      <c r="BZ10" s="171">
        <f t="shared" si="2"/>
        <v>0</v>
      </c>
      <c r="CA10" s="171">
        <f t="shared" si="2"/>
        <v>0</v>
      </c>
      <c r="CB10" s="171">
        <f t="shared" si="2"/>
        <v>0</v>
      </c>
      <c r="CC10" s="171">
        <f t="shared" ref="CC10:CC18" si="18">SUM(BZ10:CB10)</f>
        <v>0</v>
      </c>
      <c r="CD10" s="171">
        <f t="shared" si="3"/>
        <v>0</v>
      </c>
      <c r="CE10" s="171">
        <f t="shared" si="3"/>
        <v>0</v>
      </c>
      <c r="CF10" s="171">
        <f t="shared" si="3"/>
        <v>0</v>
      </c>
      <c r="CG10" s="171">
        <f t="shared" ref="CG10:CG18" si="19">SUM(CD10:CF10)</f>
        <v>0</v>
      </c>
      <c r="CH10" s="171"/>
    </row>
    <row r="11" spans="1:86" x14ac:dyDescent="0.25">
      <c r="A11" s="174"/>
      <c r="B11" s="161">
        <f t="shared" si="4"/>
        <v>3</v>
      </c>
      <c r="C11" s="216"/>
      <c r="D11" s="216"/>
      <c r="E11" s="216"/>
      <c r="F11" s="216"/>
      <c r="G11" s="216"/>
      <c r="H11" s="217" t="s">
        <v>197</v>
      </c>
      <c r="I11" s="205"/>
      <c r="J11" s="205"/>
      <c r="K11" s="205"/>
      <c r="L11" s="205"/>
      <c r="M11" s="205"/>
      <c r="N11" s="205"/>
      <c r="O11" s="206"/>
      <c r="P11" s="171"/>
      <c r="Q11" s="171"/>
      <c r="R11" s="171"/>
      <c r="S11" s="171">
        <f t="shared" si="5"/>
        <v>0</v>
      </c>
      <c r="T11" s="171"/>
      <c r="U11" s="171"/>
      <c r="V11" s="171"/>
      <c r="W11" s="171">
        <f t="shared" si="6"/>
        <v>0</v>
      </c>
      <c r="X11" s="171"/>
      <c r="Y11" s="171"/>
      <c r="Z11" s="171"/>
      <c r="AA11" s="171">
        <f t="shared" si="7"/>
        <v>0</v>
      </c>
      <c r="AB11" s="171"/>
      <c r="AC11" s="171"/>
      <c r="AD11" s="171"/>
      <c r="AE11" s="171">
        <f t="shared" si="8"/>
        <v>0</v>
      </c>
      <c r="AF11" s="171"/>
      <c r="AG11" s="171"/>
      <c r="AH11" s="171"/>
      <c r="AI11" s="171">
        <f t="shared" si="9"/>
        <v>0</v>
      </c>
      <c r="AJ11" s="171"/>
      <c r="AK11" s="171"/>
      <c r="AL11" s="171"/>
      <c r="AM11" s="171">
        <f t="shared" si="10"/>
        <v>0</v>
      </c>
      <c r="AN11" s="171">
        <f t="shared" si="11"/>
        <v>0</v>
      </c>
      <c r="AO11" s="171">
        <f t="shared" si="0"/>
        <v>0</v>
      </c>
      <c r="AP11" s="171">
        <f t="shared" si="0"/>
        <v>0</v>
      </c>
      <c r="AQ11" s="171">
        <f t="shared" si="12"/>
        <v>0</v>
      </c>
      <c r="AR11" s="174"/>
      <c r="AS11" s="188"/>
      <c r="AT11" s="189" t="str">
        <f>IFERROR(VLOOKUP(AS11,Legenda[],4,FALSE), "[-]")</f>
        <v>[-]</v>
      </c>
      <c r="AU11" s="188"/>
      <c r="AV11" s="188"/>
      <c r="AW11" s="188"/>
      <c r="AX11" s="188"/>
      <c r="AY11" s="188"/>
      <c r="AZ11" s="188"/>
      <c r="BA11" s="174"/>
      <c r="BB11" s="205"/>
      <c r="BC11" s="205"/>
      <c r="BD11" s="205"/>
      <c r="BE11" s="205"/>
      <c r="BF11" s="205"/>
      <c r="BG11" s="206"/>
      <c r="BH11" s="171"/>
      <c r="BI11" s="171"/>
      <c r="BJ11" s="171"/>
      <c r="BK11" s="171">
        <f t="shared" si="13"/>
        <v>0</v>
      </c>
      <c r="BL11" s="171"/>
      <c r="BM11" s="171"/>
      <c r="BN11" s="171"/>
      <c r="BO11" s="171">
        <f t="shared" si="14"/>
        <v>0</v>
      </c>
      <c r="BP11" s="171"/>
      <c r="BQ11" s="171"/>
      <c r="BR11" s="171"/>
      <c r="BS11" s="171">
        <f t="shared" si="15"/>
        <v>0</v>
      </c>
      <c r="BU11" s="171">
        <f t="shared" si="16"/>
        <v>0</v>
      </c>
      <c r="BV11" s="171">
        <f t="shared" si="1"/>
        <v>0</v>
      </c>
      <c r="BW11" s="171">
        <f t="shared" si="1"/>
        <v>0</v>
      </c>
      <c r="BX11" s="171">
        <f t="shared" si="1"/>
        <v>0</v>
      </c>
      <c r="BY11" s="171">
        <f t="shared" si="17"/>
        <v>0</v>
      </c>
      <c r="BZ11" s="171">
        <f t="shared" si="2"/>
        <v>0</v>
      </c>
      <c r="CA11" s="171">
        <f t="shared" si="2"/>
        <v>0</v>
      </c>
      <c r="CB11" s="171">
        <f t="shared" si="2"/>
        <v>0</v>
      </c>
      <c r="CC11" s="171">
        <f t="shared" si="18"/>
        <v>0</v>
      </c>
      <c r="CD11" s="171">
        <f t="shared" si="3"/>
        <v>0</v>
      </c>
      <c r="CE11" s="171">
        <f t="shared" si="3"/>
        <v>0</v>
      </c>
      <c r="CF11" s="171">
        <f t="shared" si="3"/>
        <v>0</v>
      </c>
      <c r="CG11" s="171">
        <f t="shared" si="19"/>
        <v>0</v>
      </c>
      <c r="CH11" s="171"/>
    </row>
    <row r="12" spans="1:86" x14ac:dyDescent="0.25">
      <c r="A12" s="174"/>
      <c r="B12" s="161">
        <f t="shared" si="4"/>
        <v>4</v>
      </c>
      <c r="C12" s="216"/>
      <c r="D12" s="216"/>
      <c r="E12" s="216"/>
      <c r="F12" s="216"/>
      <c r="G12" s="216"/>
      <c r="H12" s="217" t="s">
        <v>197</v>
      </c>
      <c r="I12" s="205"/>
      <c r="J12" s="205"/>
      <c r="K12" s="205"/>
      <c r="L12" s="205"/>
      <c r="M12" s="205"/>
      <c r="N12" s="205"/>
      <c r="O12" s="206"/>
      <c r="P12" s="171"/>
      <c r="Q12" s="171"/>
      <c r="R12" s="171"/>
      <c r="S12" s="171">
        <f t="shared" si="5"/>
        <v>0</v>
      </c>
      <c r="T12" s="171"/>
      <c r="U12" s="171"/>
      <c r="V12" s="171"/>
      <c r="W12" s="171">
        <f t="shared" si="6"/>
        <v>0</v>
      </c>
      <c r="X12" s="171"/>
      <c r="Y12" s="171"/>
      <c r="Z12" s="171"/>
      <c r="AA12" s="171">
        <f t="shared" si="7"/>
        <v>0</v>
      </c>
      <c r="AB12" s="171"/>
      <c r="AC12" s="171"/>
      <c r="AD12" s="171"/>
      <c r="AE12" s="171">
        <f t="shared" si="8"/>
        <v>0</v>
      </c>
      <c r="AF12" s="171"/>
      <c r="AG12" s="171"/>
      <c r="AH12" s="171"/>
      <c r="AI12" s="171">
        <f t="shared" si="9"/>
        <v>0</v>
      </c>
      <c r="AJ12" s="171"/>
      <c r="AK12" s="171"/>
      <c r="AL12" s="171"/>
      <c r="AM12" s="171">
        <f t="shared" si="10"/>
        <v>0</v>
      </c>
      <c r="AN12" s="171">
        <f t="shared" si="11"/>
        <v>0</v>
      </c>
      <c r="AO12" s="171">
        <f t="shared" si="0"/>
        <v>0</v>
      </c>
      <c r="AP12" s="171">
        <f t="shared" si="0"/>
        <v>0</v>
      </c>
      <c r="AQ12" s="171">
        <f t="shared" si="12"/>
        <v>0</v>
      </c>
      <c r="AR12" s="174"/>
      <c r="AS12" s="188"/>
      <c r="AT12" s="189" t="str">
        <f>IFERROR(VLOOKUP(AS12,Legenda[],4,FALSE), "[-]")</f>
        <v>[-]</v>
      </c>
      <c r="AU12" s="188"/>
      <c r="AV12" s="188"/>
      <c r="AW12" s="188"/>
      <c r="AX12" s="188"/>
      <c r="AY12" s="188"/>
      <c r="AZ12" s="188"/>
      <c r="BA12" s="174"/>
      <c r="BB12" s="205"/>
      <c r="BC12" s="205"/>
      <c r="BD12" s="205"/>
      <c r="BE12" s="205"/>
      <c r="BF12" s="205"/>
      <c r="BG12" s="206"/>
      <c r="BH12" s="171"/>
      <c r="BI12" s="171"/>
      <c r="BJ12" s="171"/>
      <c r="BK12" s="171">
        <f t="shared" si="13"/>
        <v>0</v>
      </c>
      <c r="BL12" s="171"/>
      <c r="BM12" s="171"/>
      <c r="BN12" s="171"/>
      <c r="BO12" s="171">
        <f t="shared" si="14"/>
        <v>0</v>
      </c>
      <c r="BP12" s="171"/>
      <c r="BQ12" s="171"/>
      <c r="BR12" s="171"/>
      <c r="BS12" s="171">
        <f t="shared" si="15"/>
        <v>0</v>
      </c>
      <c r="BU12" s="171">
        <f t="shared" si="16"/>
        <v>0</v>
      </c>
      <c r="BV12" s="171">
        <f t="shared" si="1"/>
        <v>0</v>
      </c>
      <c r="BW12" s="171">
        <f t="shared" si="1"/>
        <v>0</v>
      </c>
      <c r="BX12" s="171">
        <f t="shared" si="1"/>
        <v>0</v>
      </c>
      <c r="BY12" s="171">
        <f t="shared" si="17"/>
        <v>0</v>
      </c>
      <c r="BZ12" s="171">
        <f t="shared" si="2"/>
        <v>0</v>
      </c>
      <c r="CA12" s="171">
        <f t="shared" si="2"/>
        <v>0</v>
      </c>
      <c r="CB12" s="171">
        <f t="shared" si="2"/>
        <v>0</v>
      </c>
      <c r="CC12" s="171">
        <f t="shared" si="18"/>
        <v>0</v>
      </c>
      <c r="CD12" s="171">
        <f t="shared" si="3"/>
        <v>0</v>
      </c>
      <c r="CE12" s="171">
        <f t="shared" si="3"/>
        <v>0</v>
      </c>
      <c r="CF12" s="171">
        <f t="shared" si="3"/>
        <v>0</v>
      </c>
      <c r="CG12" s="171">
        <f t="shared" si="19"/>
        <v>0</v>
      </c>
      <c r="CH12" s="171"/>
    </row>
    <row r="13" spans="1:86" x14ac:dyDescent="0.25">
      <c r="A13" s="174"/>
      <c r="B13" s="161">
        <f t="shared" si="4"/>
        <v>5</v>
      </c>
      <c r="C13" s="216"/>
      <c r="D13" s="216"/>
      <c r="E13" s="216"/>
      <c r="F13" s="216"/>
      <c r="G13" s="216"/>
      <c r="H13" s="217" t="s">
        <v>197</v>
      </c>
      <c r="I13" s="205"/>
      <c r="J13" s="205"/>
      <c r="K13" s="205"/>
      <c r="L13" s="205"/>
      <c r="M13" s="205"/>
      <c r="N13" s="205"/>
      <c r="O13" s="206"/>
      <c r="P13" s="171"/>
      <c r="Q13" s="171"/>
      <c r="R13" s="171"/>
      <c r="S13" s="171">
        <f t="shared" si="5"/>
        <v>0</v>
      </c>
      <c r="T13" s="171"/>
      <c r="U13" s="171"/>
      <c r="V13" s="171"/>
      <c r="W13" s="171">
        <f t="shared" si="6"/>
        <v>0</v>
      </c>
      <c r="X13" s="171"/>
      <c r="Y13" s="171"/>
      <c r="Z13" s="171"/>
      <c r="AA13" s="171">
        <f t="shared" si="7"/>
        <v>0</v>
      </c>
      <c r="AB13" s="171"/>
      <c r="AC13" s="171"/>
      <c r="AD13" s="171"/>
      <c r="AE13" s="171">
        <f t="shared" si="8"/>
        <v>0</v>
      </c>
      <c r="AF13" s="171"/>
      <c r="AG13" s="171"/>
      <c r="AH13" s="171"/>
      <c r="AI13" s="171">
        <f t="shared" si="9"/>
        <v>0</v>
      </c>
      <c r="AJ13" s="171"/>
      <c r="AK13" s="171"/>
      <c r="AL13" s="171"/>
      <c r="AM13" s="171">
        <f t="shared" si="10"/>
        <v>0</v>
      </c>
      <c r="AN13" s="171">
        <f t="shared" si="11"/>
        <v>0</v>
      </c>
      <c r="AO13" s="171">
        <f t="shared" si="0"/>
        <v>0</v>
      </c>
      <c r="AP13" s="171">
        <f t="shared" si="0"/>
        <v>0</v>
      </c>
      <c r="AQ13" s="171">
        <f t="shared" si="12"/>
        <v>0</v>
      </c>
      <c r="AR13" s="174"/>
      <c r="AS13" s="188"/>
      <c r="AT13" s="189" t="str">
        <f>IFERROR(VLOOKUP(AS13,Legenda[],4,FALSE), "[-]")</f>
        <v>[-]</v>
      </c>
      <c r="AU13" s="188"/>
      <c r="AV13" s="188"/>
      <c r="AW13" s="188"/>
      <c r="AX13" s="188"/>
      <c r="AY13" s="188"/>
      <c r="AZ13" s="188"/>
      <c r="BA13" s="174"/>
      <c r="BB13" s="205"/>
      <c r="BC13" s="205"/>
      <c r="BD13" s="205"/>
      <c r="BE13" s="205"/>
      <c r="BF13" s="205"/>
      <c r="BG13" s="206"/>
      <c r="BH13" s="171"/>
      <c r="BI13" s="171"/>
      <c r="BJ13" s="171"/>
      <c r="BK13" s="171">
        <f t="shared" si="13"/>
        <v>0</v>
      </c>
      <c r="BL13" s="171"/>
      <c r="BM13" s="171"/>
      <c r="BN13" s="171"/>
      <c r="BO13" s="171">
        <f t="shared" si="14"/>
        <v>0</v>
      </c>
      <c r="BP13" s="171"/>
      <c r="BQ13" s="171"/>
      <c r="BR13" s="171"/>
      <c r="BS13" s="171">
        <f t="shared" si="15"/>
        <v>0</v>
      </c>
      <c r="BU13" s="171">
        <f t="shared" si="16"/>
        <v>0</v>
      </c>
      <c r="BV13" s="171">
        <f t="shared" si="1"/>
        <v>0</v>
      </c>
      <c r="BW13" s="171">
        <f t="shared" si="1"/>
        <v>0</v>
      </c>
      <c r="BX13" s="171">
        <f t="shared" si="1"/>
        <v>0</v>
      </c>
      <c r="BY13" s="171">
        <f t="shared" si="17"/>
        <v>0</v>
      </c>
      <c r="BZ13" s="171">
        <f t="shared" si="2"/>
        <v>0</v>
      </c>
      <c r="CA13" s="171">
        <f t="shared" si="2"/>
        <v>0</v>
      </c>
      <c r="CB13" s="171">
        <f t="shared" si="2"/>
        <v>0</v>
      </c>
      <c r="CC13" s="171">
        <f t="shared" si="18"/>
        <v>0</v>
      </c>
      <c r="CD13" s="171">
        <f t="shared" si="3"/>
        <v>0</v>
      </c>
      <c r="CE13" s="171">
        <f t="shared" si="3"/>
        <v>0</v>
      </c>
      <c r="CF13" s="171">
        <f t="shared" si="3"/>
        <v>0</v>
      </c>
      <c r="CG13" s="171">
        <f t="shared" si="19"/>
        <v>0</v>
      </c>
      <c r="CH13" s="171"/>
    </row>
    <row r="14" spans="1:86" x14ac:dyDescent="0.25">
      <c r="A14" s="174"/>
      <c r="B14" s="161">
        <f t="shared" si="4"/>
        <v>6</v>
      </c>
      <c r="C14" s="216"/>
      <c r="D14" s="216"/>
      <c r="E14" s="216"/>
      <c r="F14" s="216"/>
      <c r="G14" s="216"/>
      <c r="H14" s="217" t="s">
        <v>197</v>
      </c>
      <c r="I14" s="205"/>
      <c r="J14" s="205"/>
      <c r="K14" s="205"/>
      <c r="L14" s="205"/>
      <c r="M14" s="205"/>
      <c r="N14" s="205"/>
      <c r="O14" s="206"/>
      <c r="P14" s="171"/>
      <c r="Q14" s="171"/>
      <c r="R14" s="171"/>
      <c r="S14" s="171">
        <f t="shared" si="5"/>
        <v>0</v>
      </c>
      <c r="T14" s="171"/>
      <c r="U14" s="171"/>
      <c r="V14" s="171"/>
      <c r="W14" s="171">
        <f t="shared" si="6"/>
        <v>0</v>
      </c>
      <c r="X14" s="171"/>
      <c r="Y14" s="171"/>
      <c r="Z14" s="171"/>
      <c r="AA14" s="171">
        <f t="shared" si="7"/>
        <v>0</v>
      </c>
      <c r="AB14" s="171"/>
      <c r="AC14" s="171"/>
      <c r="AD14" s="171"/>
      <c r="AE14" s="171">
        <f t="shared" si="8"/>
        <v>0</v>
      </c>
      <c r="AF14" s="171"/>
      <c r="AG14" s="171"/>
      <c r="AH14" s="171"/>
      <c r="AI14" s="171">
        <f t="shared" si="9"/>
        <v>0</v>
      </c>
      <c r="AJ14" s="171"/>
      <c r="AK14" s="171"/>
      <c r="AL14" s="171"/>
      <c r="AM14" s="171">
        <f t="shared" si="10"/>
        <v>0</v>
      </c>
      <c r="AN14" s="171">
        <f t="shared" si="11"/>
        <v>0</v>
      </c>
      <c r="AO14" s="171">
        <f t="shared" si="0"/>
        <v>0</v>
      </c>
      <c r="AP14" s="171">
        <f t="shared" si="0"/>
        <v>0</v>
      </c>
      <c r="AQ14" s="171">
        <f t="shared" si="12"/>
        <v>0</v>
      </c>
      <c r="AR14" s="174"/>
      <c r="AS14" s="188"/>
      <c r="AT14" s="189" t="str">
        <f>IFERROR(VLOOKUP(AS14,Legenda[],4,FALSE), "[-]")</f>
        <v>[-]</v>
      </c>
      <c r="AU14" s="188"/>
      <c r="AV14" s="188"/>
      <c r="AW14" s="188"/>
      <c r="AX14" s="188"/>
      <c r="AY14" s="188"/>
      <c r="AZ14" s="188"/>
      <c r="BA14" s="174"/>
      <c r="BB14" s="205"/>
      <c r="BC14" s="205"/>
      <c r="BD14" s="205"/>
      <c r="BE14" s="205"/>
      <c r="BF14" s="205"/>
      <c r="BG14" s="206"/>
      <c r="BH14" s="171"/>
      <c r="BI14" s="171"/>
      <c r="BJ14" s="171"/>
      <c r="BK14" s="171">
        <f t="shared" si="13"/>
        <v>0</v>
      </c>
      <c r="BL14" s="171"/>
      <c r="BM14" s="171"/>
      <c r="BN14" s="171"/>
      <c r="BO14" s="171">
        <f t="shared" si="14"/>
        <v>0</v>
      </c>
      <c r="BP14" s="171"/>
      <c r="BQ14" s="171"/>
      <c r="BR14" s="171"/>
      <c r="BS14" s="171">
        <f t="shared" si="15"/>
        <v>0</v>
      </c>
      <c r="BU14" s="171">
        <f t="shared" si="16"/>
        <v>0</v>
      </c>
      <c r="BV14" s="171">
        <f t="shared" si="1"/>
        <v>0</v>
      </c>
      <c r="BW14" s="171">
        <f t="shared" si="1"/>
        <v>0</v>
      </c>
      <c r="BX14" s="171">
        <f t="shared" si="1"/>
        <v>0</v>
      </c>
      <c r="BY14" s="171">
        <f t="shared" si="17"/>
        <v>0</v>
      </c>
      <c r="BZ14" s="171">
        <f t="shared" si="2"/>
        <v>0</v>
      </c>
      <c r="CA14" s="171">
        <f t="shared" si="2"/>
        <v>0</v>
      </c>
      <c r="CB14" s="171">
        <f t="shared" si="2"/>
        <v>0</v>
      </c>
      <c r="CC14" s="171">
        <f t="shared" si="18"/>
        <v>0</v>
      </c>
      <c r="CD14" s="171">
        <f t="shared" si="3"/>
        <v>0</v>
      </c>
      <c r="CE14" s="171">
        <f t="shared" si="3"/>
        <v>0</v>
      </c>
      <c r="CF14" s="171">
        <f t="shared" si="3"/>
        <v>0</v>
      </c>
      <c r="CG14" s="171">
        <f t="shared" si="19"/>
        <v>0</v>
      </c>
      <c r="CH14" s="171"/>
    </row>
    <row r="15" spans="1:86" x14ac:dyDescent="0.25">
      <c r="A15" s="174"/>
      <c r="B15" s="161">
        <f t="shared" si="4"/>
        <v>7</v>
      </c>
      <c r="C15" s="216"/>
      <c r="D15" s="216"/>
      <c r="E15" s="216"/>
      <c r="F15" s="216"/>
      <c r="G15" s="216"/>
      <c r="H15" s="217" t="s">
        <v>197</v>
      </c>
      <c r="I15" s="205"/>
      <c r="J15" s="205"/>
      <c r="K15" s="205"/>
      <c r="L15" s="205"/>
      <c r="M15" s="205"/>
      <c r="N15" s="205"/>
      <c r="O15" s="206"/>
      <c r="P15" s="171"/>
      <c r="Q15" s="171"/>
      <c r="R15" s="171"/>
      <c r="S15" s="171">
        <f t="shared" si="5"/>
        <v>0</v>
      </c>
      <c r="T15" s="171"/>
      <c r="U15" s="171"/>
      <c r="V15" s="171"/>
      <c r="W15" s="171">
        <f t="shared" si="6"/>
        <v>0</v>
      </c>
      <c r="X15" s="171"/>
      <c r="Y15" s="171"/>
      <c r="Z15" s="171"/>
      <c r="AA15" s="171">
        <f t="shared" si="7"/>
        <v>0</v>
      </c>
      <c r="AB15" s="171"/>
      <c r="AC15" s="171"/>
      <c r="AD15" s="171"/>
      <c r="AE15" s="171">
        <f t="shared" si="8"/>
        <v>0</v>
      </c>
      <c r="AF15" s="171"/>
      <c r="AG15" s="171"/>
      <c r="AH15" s="171"/>
      <c r="AI15" s="171">
        <f t="shared" si="9"/>
        <v>0</v>
      </c>
      <c r="AJ15" s="171"/>
      <c r="AK15" s="171"/>
      <c r="AL15" s="171"/>
      <c r="AM15" s="171">
        <f t="shared" si="10"/>
        <v>0</v>
      </c>
      <c r="AN15" s="171">
        <f t="shared" si="11"/>
        <v>0</v>
      </c>
      <c r="AO15" s="171">
        <f t="shared" si="0"/>
        <v>0</v>
      </c>
      <c r="AP15" s="171">
        <f t="shared" si="0"/>
        <v>0</v>
      </c>
      <c r="AQ15" s="171">
        <f t="shared" si="12"/>
        <v>0</v>
      </c>
      <c r="AR15" s="174"/>
      <c r="AS15" s="188"/>
      <c r="AT15" s="189" t="str">
        <f>IFERROR(VLOOKUP(AS15,Legenda[],4,FALSE), "[-]")</f>
        <v>[-]</v>
      </c>
      <c r="AU15" s="188"/>
      <c r="AV15" s="188"/>
      <c r="AW15" s="188"/>
      <c r="AX15" s="188"/>
      <c r="AY15" s="188"/>
      <c r="AZ15" s="188"/>
      <c r="BA15" s="174"/>
      <c r="BB15" s="205"/>
      <c r="BC15" s="205"/>
      <c r="BD15" s="205"/>
      <c r="BE15" s="205"/>
      <c r="BF15" s="205"/>
      <c r="BG15" s="206"/>
      <c r="BH15" s="171"/>
      <c r="BI15" s="171"/>
      <c r="BJ15" s="171"/>
      <c r="BK15" s="171">
        <f t="shared" si="13"/>
        <v>0</v>
      </c>
      <c r="BL15" s="171"/>
      <c r="BM15" s="171"/>
      <c r="BN15" s="171"/>
      <c r="BO15" s="171">
        <f t="shared" si="14"/>
        <v>0</v>
      </c>
      <c r="BP15" s="171"/>
      <c r="BQ15" s="171"/>
      <c r="BR15" s="171"/>
      <c r="BS15" s="171">
        <f t="shared" si="15"/>
        <v>0</v>
      </c>
      <c r="BU15" s="171">
        <f t="shared" si="16"/>
        <v>0</v>
      </c>
      <c r="BV15" s="171">
        <f t="shared" si="1"/>
        <v>0</v>
      </c>
      <c r="BW15" s="171">
        <f t="shared" si="1"/>
        <v>0</v>
      </c>
      <c r="BX15" s="171">
        <f t="shared" si="1"/>
        <v>0</v>
      </c>
      <c r="BY15" s="171">
        <f t="shared" si="17"/>
        <v>0</v>
      </c>
      <c r="BZ15" s="171">
        <f t="shared" si="2"/>
        <v>0</v>
      </c>
      <c r="CA15" s="171">
        <f t="shared" si="2"/>
        <v>0</v>
      </c>
      <c r="CB15" s="171">
        <f t="shared" si="2"/>
        <v>0</v>
      </c>
      <c r="CC15" s="171">
        <f t="shared" si="18"/>
        <v>0</v>
      </c>
      <c r="CD15" s="171">
        <f t="shared" si="3"/>
        <v>0</v>
      </c>
      <c r="CE15" s="171">
        <f t="shared" si="3"/>
        <v>0</v>
      </c>
      <c r="CF15" s="171">
        <f t="shared" si="3"/>
        <v>0</v>
      </c>
      <c r="CG15" s="171">
        <f t="shared" si="19"/>
        <v>0</v>
      </c>
      <c r="CH15" s="171"/>
    </row>
    <row r="16" spans="1:86" x14ac:dyDescent="0.25">
      <c r="A16" s="174"/>
      <c r="B16" s="161">
        <f t="shared" si="4"/>
        <v>8</v>
      </c>
      <c r="C16" s="216"/>
      <c r="D16" s="216"/>
      <c r="E16" s="216"/>
      <c r="F16" s="216"/>
      <c r="G16" s="216"/>
      <c r="H16" s="217" t="s">
        <v>197</v>
      </c>
      <c r="I16" s="205"/>
      <c r="J16" s="205"/>
      <c r="K16" s="205"/>
      <c r="L16" s="205"/>
      <c r="M16" s="205"/>
      <c r="N16" s="205"/>
      <c r="O16" s="206"/>
      <c r="P16" s="171"/>
      <c r="Q16" s="171"/>
      <c r="R16" s="171"/>
      <c r="S16" s="171">
        <f t="shared" si="5"/>
        <v>0</v>
      </c>
      <c r="T16" s="171"/>
      <c r="U16" s="171"/>
      <c r="V16" s="171"/>
      <c r="W16" s="171">
        <f t="shared" si="6"/>
        <v>0</v>
      </c>
      <c r="X16" s="171"/>
      <c r="Y16" s="171"/>
      <c r="Z16" s="171"/>
      <c r="AA16" s="171">
        <f t="shared" si="7"/>
        <v>0</v>
      </c>
      <c r="AB16" s="171"/>
      <c r="AC16" s="171"/>
      <c r="AD16" s="171"/>
      <c r="AE16" s="171">
        <f t="shared" si="8"/>
        <v>0</v>
      </c>
      <c r="AF16" s="171"/>
      <c r="AG16" s="171"/>
      <c r="AH16" s="171"/>
      <c r="AI16" s="171">
        <f t="shared" si="9"/>
        <v>0</v>
      </c>
      <c r="AJ16" s="171"/>
      <c r="AK16" s="171"/>
      <c r="AL16" s="171"/>
      <c r="AM16" s="171">
        <f t="shared" si="10"/>
        <v>0</v>
      </c>
      <c r="AN16" s="171">
        <f t="shared" si="11"/>
        <v>0</v>
      </c>
      <c r="AO16" s="171">
        <f t="shared" si="0"/>
        <v>0</v>
      </c>
      <c r="AP16" s="171">
        <f t="shared" si="0"/>
        <v>0</v>
      </c>
      <c r="AQ16" s="171">
        <f t="shared" si="12"/>
        <v>0</v>
      </c>
      <c r="AR16" s="174"/>
      <c r="AS16" s="188"/>
      <c r="AT16" s="189" t="str">
        <f>IFERROR(VLOOKUP(AS16,Legenda[],4,FALSE), "[-]")</f>
        <v>[-]</v>
      </c>
      <c r="AU16" s="188"/>
      <c r="AV16" s="188"/>
      <c r="AW16" s="188"/>
      <c r="AX16" s="188"/>
      <c r="AY16" s="188"/>
      <c r="AZ16" s="188"/>
      <c r="BA16" s="174"/>
      <c r="BB16" s="205"/>
      <c r="BC16" s="205"/>
      <c r="BD16" s="205"/>
      <c r="BE16" s="205"/>
      <c r="BF16" s="205"/>
      <c r="BG16" s="206"/>
      <c r="BH16" s="171"/>
      <c r="BI16" s="171"/>
      <c r="BJ16" s="171"/>
      <c r="BK16" s="171">
        <f t="shared" si="13"/>
        <v>0</v>
      </c>
      <c r="BL16" s="171"/>
      <c r="BM16" s="171"/>
      <c r="BN16" s="171"/>
      <c r="BO16" s="171">
        <f t="shared" si="14"/>
        <v>0</v>
      </c>
      <c r="BP16" s="171"/>
      <c r="BQ16" s="171"/>
      <c r="BR16" s="171"/>
      <c r="BS16" s="171">
        <f t="shared" si="15"/>
        <v>0</v>
      </c>
      <c r="BU16" s="171">
        <f t="shared" si="16"/>
        <v>0</v>
      </c>
      <c r="BV16" s="171">
        <f t="shared" si="1"/>
        <v>0</v>
      </c>
      <c r="BW16" s="171">
        <f t="shared" si="1"/>
        <v>0</v>
      </c>
      <c r="BX16" s="171">
        <f t="shared" si="1"/>
        <v>0</v>
      </c>
      <c r="BY16" s="171">
        <f t="shared" si="17"/>
        <v>0</v>
      </c>
      <c r="BZ16" s="171">
        <f t="shared" si="2"/>
        <v>0</v>
      </c>
      <c r="CA16" s="171">
        <f t="shared" si="2"/>
        <v>0</v>
      </c>
      <c r="CB16" s="171">
        <f t="shared" si="2"/>
        <v>0</v>
      </c>
      <c r="CC16" s="171">
        <f t="shared" si="18"/>
        <v>0</v>
      </c>
      <c r="CD16" s="171">
        <f t="shared" si="3"/>
        <v>0</v>
      </c>
      <c r="CE16" s="171">
        <f t="shared" si="3"/>
        <v>0</v>
      </c>
      <c r="CF16" s="171">
        <f t="shared" si="3"/>
        <v>0</v>
      </c>
      <c r="CG16" s="171">
        <f t="shared" si="19"/>
        <v>0</v>
      </c>
      <c r="CH16" s="171"/>
    </row>
    <row r="17" spans="1:86" x14ac:dyDescent="0.25">
      <c r="A17" s="174"/>
      <c r="B17" s="161">
        <f t="shared" si="4"/>
        <v>9</v>
      </c>
      <c r="C17" s="216"/>
      <c r="D17" s="216"/>
      <c r="E17" s="216"/>
      <c r="F17" s="216"/>
      <c r="G17" s="216"/>
      <c r="H17" s="217" t="s">
        <v>197</v>
      </c>
      <c r="I17" s="205"/>
      <c r="J17" s="205"/>
      <c r="K17" s="205"/>
      <c r="L17" s="205"/>
      <c r="M17" s="205"/>
      <c r="N17" s="205"/>
      <c r="O17" s="206"/>
      <c r="P17" s="171"/>
      <c r="Q17" s="171"/>
      <c r="R17" s="171"/>
      <c r="S17" s="171">
        <f t="shared" si="5"/>
        <v>0</v>
      </c>
      <c r="T17" s="171"/>
      <c r="U17" s="171"/>
      <c r="V17" s="171"/>
      <c r="W17" s="171">
        <f t="shared" si="6"/>
        <v>0</v>
      </c>
      <c r="X17" s="171"/>
      <c r="Y17" s="171"/>
      <c r="Z17" s="171"/>
      <c r="AA17" s="171">
        <f t="shared" si="7"/>
        <v>0</v>
      </c>
      <c r="AB17" s="171"/>
      <c r="AC17" s="171"/>
      <c r="AD17" s="171"/>
      <c r="AE17" s="171">
        <f t="shared" si="8"/>
        <v>0</v>
      </c>
      <c r="AF17" s="171"/>
      <c r="AG17" s="171"/>
      <c r="AH17" s="171"/>
      <c r="AI17" s="171">
        <f t="shared" si="9"/>
        <v>0</v>
      </c>
      <c r="AJ17" s="171"/>
      <c r="AK17" s="171"/>
      <c r="AL17" s="171"/>
      <c r="AM17" s="171">
        <f t="shared" si="10"/>
        <v>0</v>
      </c>
      <c r="AN17" s="171">
        <f t="shared" si="11"/>
        <v>0</v>
      </c>
      <c r="AO17" s="171">
        <f t="shared" si="0"/>
        <v>0</v>
      </c>
      <c r="AP17" s="171">
        <f t="shared" si="0"/>
        <v>0</v>
      </c>
      <c r="AQ17" s="171">
        <f t="shared" si="12"/>
        <v>0</v>
      </c>
      <c r="AR17" s="174"/>
      <c r="AS17" s="188"/>
      <c r="AT17" s="189" t="str">
        <f>IFERROR(VLOOKUP(AS17,Legenda[],4,FALSE), "[-]")</f>
        <v>[-]</v>
      </c>
      <c r="AU17" s="188"/>
      <c r="AV17" s="188"/>
      <c r="AW17" s="188"/>
      <c r="AX17" s="188"/>
      <c r="AY17" s="188"/>
      <c r="AZ17" s="188"/>
      <c r="BA17" s="174"/>
      <c r="BB17" s="205"/>
      <c r="BC17" s="205"/>
      <c r="BD17" s="205"/>
      <c r="BE17" s="205"/>
      <c r="BF17" s="205"/>
      <c r="BG17" s="206"/>
      <c r="BH17" s="171"/>
      <c r="BI17" s="171"/>
      <c r="BJ17" s="171"/>
      <c r="BK17" s="171">
        <f t="shared" si="13"/>
        <v>0</v>
      </c>
      <c r="BL17" s="171"/>
      <c r="BM17" s="171"/>
      <c r="BN17" s="171"/>
      <c r="BO17" s="171">
        <f t="shared" si="14"/>
        <v>0</v>
      </c>
      <c r="BP17" s="171"/>
      <c r="BQ17" s="171"/>
      <c r="BR17" s="171"/>
      <c r="BS17" s="171">
        <f t="shared" si="15"/>
        <v>0</v>
      </c>
      <c r="BU17" s="171">
        <f t="shared" si="16"/>
        <v>0</v>
      </c>
      <c r="BV17" s="171">
        <f t="shared" si="1"/>
        <v>0</v>
      </c>
      <c r="BW17" s="171">
        <f t="shared" si="1"/>
        <v>0</v>
      </c>
      <c r="BX17" s="171">
        <f t="shared" si="1"/>
        <v>0</v>
      </c>
      <c r="BY17" s="171">
        <f t="shared" si="17"/>
        <v>0</v>
      </c>
      <c r="BZ17" s="171">
        <f t="shared" si="2"/>
        <v>0</v>
      </c>
      <c r="CA17" s="171">
        <f t="shared" si="2"/>
        <v>0</v>
      </c>
      <c r="CB17" s="171">
        <f t="shared" si="2"/>
        <v>0</v>
      </c>
      <c r="CC17" s="171">
        <f t="shared" si="18"/>
        <v>0</v>
      </c>
      <c r="CD17" s="171">
        <f t="shared" si="3"/>
        <v>0</v>
      </c>
      <c r="CE17" s="171">
        <f t="shared" si="3"/>
        <v>0</v>
      </c>
      <c r="CF17" s="171">
        <f t="shared" si="3"/>
        <v>0</v>
      </c>
      <c r="CG17" s="171">
        <f t="shared" si="19"/>
        <v>0</v>
      </c>
      <c r="CH17" s="171"/>
    </row>
    <row r="18" spans="1:86" x14ac:dyDescent="0.25">
      <c r="A18" s="174"/>
      <c r="B18" s="161">
        <f t="shared" si="4"/>
        <v>10</v>
      </c>
      <c r="C18" s="216"/>
      <c r="D18" s="216"/>
      <c r="E18" s="216"/>
      <c r="F18" s="216"/>
      <c r="G18" s="216"/>
      <c r="H18" s="217" t="s">
        <v>197</v>
      </c>
      <c r="I18" s="205"/>
      <c r="J18" s="205"/>
      <c r="K18" s="205"/>
      <c r="L18" s="205"/>
      <c r="M18" s="205"/>
      <c r="N18" s="205"/>
      <c r="O18" s="206"/>
      <c r="P18" s="171"/>
      <c r="Q18" s="171"/>
      <c r="R18" s="171"/>
      <c r="S18" s="171">
        <f t="shared" si="5"/>
        <v>0</v>
      </c>
      <c r="T18" s="171"/>
      <c r="U18" s="171"/>
      <c r="V18" s="171"/>
      <c r="W18" s="171">
        <f t="shared" si="6"/>
        <v>0</v>
      </c>
      <c r="X18" s="171"/>
      <c r="Y18" s="171"/>
      <c r="Z18" s="171"/>
      <c r="AA18" s="171">
        <f t="shared" si="7"/>
        <v>0</v>
      </c>
      <c r="AB18" s="171"/>
      <c r="AC18" s="171"/>
      <c r="AD18" s="171"/>
      <c r="AE18" s="171">
        <f t="shared" si="8"/>
        <v>0</v>
      </c>
      <c r="AF18" s="171"/>
      <c r="AG18" s="171"/>
      <c r="AH18" s="171"/>
      <c r="AI18" s="171">
        <f t="shared" si="9"/>
        <v>0</v>
      </c>
      <c r="AJ18" s="171"/>
      <c r="AK18" s="171"/>
      <c r="AL18" s="171"/>
      <c r="AM18" s="171">
        <f t="shared" si="10"/>
        <v>0</v>
      </c>
      <c r="AN18" s="171">
        <f t="shared" si="11"/>
        <v>0</v>
      </c>
      <c r="AO18" s="171">
        <f t="shared" si="0"/>
        <v>0</v>
      </c>
      <c r="AP18" s="171">
        <f t="shared" si="0"/>
        <v>0</v>
      </c>
      <c r="AQ18" s="171">
        <f t="shared" si="12"/>
        <v>0</v>
      </c>
      <c r="AR18" s="174"/>
      <c r="AS18" s="188"/>
      <c r="AT18" s="189" t="str">
        <f>IFERROR(VLOOKUP(AS18,Legenda[],4,FALSE), "[-]")</f>
        <v>[-]</v>
      </c>
      <c r="AU18" s="188"/>
      <c r="AV18" s="188"/>
      <c r="AW18" s="188"/>
      <c r="AX18" s="188"/>
      <c r="AY18" s="188"/>
      <c r="AZ18" s="188"/>
      <c r="BA18" s="174"/>
      <c r="BB18" s="205"/>
      <c r="BC18" s="205"/>
      <c r="BD18" s="205"/>
      <c r="BE18" s="205"/>
      <c r="BF18" s="205"/>
      <c r="BG18" s="206"/>
      <c r="BH18" s="171"/>
      <c r="BI18" s="171"/>
      <c r="BJ18" s="171"/>
      <c r="BK18" s="171">
        <f t="shared" si="13"/>
        <v>0</v>
      </c>
      <c r="BL18" s="171"/>
      <c r="BM18" s="171"/>
      <c r="BN18" s="171"/>
      <c r="BO18" s="171">
        <f t="shared" si="14"/>
        <v>0</v>
      </c>
      <c r="BP18" s="171"/>
      <c r="BQ18" s="171"/>
      <c r="BR18" s="171"/>
      <c r="BS18" s="171">
        <f t="shared" si="15"/>
        <v>0</v>
      </c>
      <c r="BU18" s="171">
        <f t="shared" si="16"/>
        <v>0</v>
      </c>
      <c r="BV18" s="171">
        <f t="shared" si="1"/>
        <v>0</v>
      </c>
      <c r="BW18" s="171">
        <f t="shared" si="1"/>
        <v>0</v>
      </c>
      <c r="BX18" s="171">
        <f t="shared" si="1"/>
        <v>0</v>
      </c>
      <c r="BY18" s="171">
        <f t="shared" si="17"/>
        <v>0</v>
      </c>
      <c r="BZ18" s="171">
        <f t="shared" si="2"/>
        <v>0</v>
      </c>
      <c r="CA18" s="171">
        <f t="shared" si="2"/>
        <v>0</v>
      </c>
      <c r="CB18" s="171">
        <f t="shared" si="2"/>
        <v>0</v>
      </c>
      <c r="CC18" s="171">
        <f t="shared" si="18"/>
        <v>0</v>
      </c>
      <c r="CD18" s="171">
        <f t="shared" si="3"/>
        <v>0</v>
      </c>
      <c r="CE18" s="171">
        <f t="shared" si="3"/>
        <v>0</v>
      </c>
      <c r="CF18" s="171">
        <f t="shared" si="3"/>
        <v>0</v>
      </c>
      <c r="CG18" s="171">
        <f t="shared" si="19"/>
        <v>0</v>
      </c>
      <c r="CH18" s="171"/>
    </row>
    <row r="19" spans="1:86" x14ac:dyDescent="0.25">
      <c r="A19" s="174"/>
      <c r="B19" s="218"/>
      <c r="C19" s="218"/>
      <c r="D19" s="218"/>
      <c r="E19" s="218"/>
      <c r="F19" s="218"/>
      <c r="G19" s="218"/>
      <c r="H19" s="218"/>
      <c r="I19" s="165" t="s">
        <v>199</v>
      </c>
      <c r="J19" s="165"/>
      <c r="K19" s="165"/>
      <c r="L19" s="165"/>
      <c r="M19" s="165"/>
      <c r="N19" s="165"/>
      <c r="O19" s="207"/>
      <c r="P19" s="207">
        <f>SUM(P9:P18)</f>
        <v>0</v>
      </c>
      <c r="Q19" s="207">
        <f t="shared" ref="Q19:AQ19" si="20">SUM(Q9:Q18)</f>
        <v>0</v>
      </c>
      <c r="R19" s="207">
        <f t="shared" si="20"/>
        <v>0</v>
      </c>
      <c r="S19" s="207">
        <f t="shared" si="20"/>
        <v>0</v>
      </c>
      <c r="T19" s="207">
        <f t="shared" si="20"/>
        <v>0</v>
      </c>
      <c r="U19" s="207">
        <f t="shared" si="20"/>
        <v>0</v>
      </c>
      <c r="V19" s="207">
        <f t="shared" si="20"/>
        <v>0</v>
      </c>
      <c r="W19" s="207">
        <f t="shared" si="20"/>
        <v>0</v>
      </c>
      <c r="X19" s="207">
        <f t="shared" si="20"/>
        <v>0</v>
      </c>
      <c r="Y19" s="207">
        <f t="shared" si="20"/>
        <v>0</v>
      </c>
      <c r="Z19" s="207">
        <f t="shared" si="20"/>
        <v>0</v>
      </c>
      <c r="AA19" s="207">
        <f t="shared" si="20"/>
        <v>0</v>
      </c>
      <c r="AB19" s="207">
        <f t="shared" si="20"/>
        <v>0</v>
      </c>
      <c r="AC19" s="207">
        <f t="shared" si="20"/>
        <v>0</v>
      </c>
      <c r="AD19" s="207">
        <f t="shared" si="20"/>
        <v>0</v>
      </c>
      <c r="AE19" s="207">
        <f t="shared" si="20"/>
        <v>0</v>
      </c>
      <c r="AF19" s="207">
        <f t="shared" si="20"/>
        <v>0</v>
      </c>
      <c r="AG19" s="207">
        <f t="shared" si="20"/>
        <v>0</v>
      </c>
      <c r="AH19" s="207">
        <f t="shared" si="20"/>
        <v>0</v>
      </c>
      <c r="AI19" s="207">
        <f t="shared" si="20"/>
        <v>0</v>
      </c>
      <c r="AJ19" s="207">
        <f t="shared" si="20"/>
        <v>0</v>
      </c>
      <c r="AK19" s="207">
        <f t="shared" si="20"/>
        <v>0</v>
      </c>
      <c r="AL19" s="207">
        <f t="shared" si="20"/>
        <v>0</v>
      </c>
      <c r="AM19" s="207">
        <f t="shared" si="20"/>
        <v>0</v>
      </c>
      <c r="AN19" s="207">
        <f t="shared" si="20"/>
        <v>0</v>
      </c>
      <c r="AO19" s="207">
        <f t="shared" si="20"/>
        <v>0</v>
      </c>
      <c r="AP19" s="207">
        <f t="shared" si="20"/>
        <v>0</v>
      </c>
      <c r="AQ19" s="207">
        <f t="shared" si="20"/>
        <v>0</v>
      </c>
      <c r="AR19" s="174"/>
      <c r="AS19" s="207"/>
      <c r="AT19" s="207"/>
      <c r="AU19" s="207"/>
      <c r="AV19" s="207"/>
      <c r="AW19" s="207"/>
      <c r="AX19" s="207"/>
      <c r="AY19" s="207"/>
      <c r="AZ19" s="207"/>
      <c r="BA19" s="174"/>
      <c r="BB19" s="165"/>
      <c r="BC19" s="165"/>
      <c r="BD19" s="165"/>
      <c r="BE19" s="165"/>
      <c r="BF19" s="165"/>
      <c r="BG19" s="207"/>
      <c r="BH19" s="207"/>
      <c r="BI19" s="207"/>
      <c r="BJ19" s="207"/>
      <c r="BK19" s="207"/>
      <c r="BL19" s="207"/>
      <c r="BM19" s="207"/>
      <c r="BN19" s="207"/>
      <c r="BO19" s="207"/>
      <c r="BP19" s="207"/>
      <c r="BQ19" s="207"/>
      <c r="BR19" s="207"/>
      <c r="BS19" s="207"/>
      <c r="BU19" s="207"/>
      <c r="BV19" s="207"/>
      <c r="BW19" s="207"/>
      <c r="BX19" s="207"/>
      <c r="BY19" s="207"/>
      <c r="BZ19" s="207"/>
      <c r="CA19" s="207"/>
      <c r="CB19" s="207"/>
      <c r="CC19" s="207"/>
      <c r="CD19" s="207"/>
      <c r="CE19" s="207"/>
      <c r="CF19" s="207"/>
      <c r="CG19" s="207"/>
      <c r="CH19" s="207"/>
    </row>
    <row r="20" spans="1:86" x14ac:dyDescent="0.25">
      <c r="A20" s="174"/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9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174"/>
      <c r="AS20" s="210"/>
      <c r="AT20" s="210"/>
      <c r="AU20" s="210"/>
      <c r="AV20" s="210"/>
      <c r="AW20" s="210"/>
      <c r="AX20" s="210"/>
      <c r="AY20" s="210"/>
      <c r="AZ20" s="210"/>
      <c r="BA20" s="174"/>
      <c r="BB20" s="208"/>
      <c r="BC20" s="208"/>
      <c r="BD20" s="208"/>
      <c r="BE20" s="208"/>
      <c r="BF20" s="208"/>
      <c r="BG20" s="209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U20" s="210"/>
      <c r="BV20" s="210"/>
      <c r="BW20" s="210"/>
      <c r="BX20" s="210"/>
      <c r="BY20" s="210"/>
      <c r="BZ20" s="210"/>
      <c r="CA20" s="210"/>
      <c r="CB20" s="210"/>
      <c r="CC20" s="210"/>
      <c r="CD20" s="210"/>
      <c r="CE20" s="210"/>
      <c r="CF20" s="210"/>
      <c r="CG20" s="210"/>
      <c r="CH20" s="210"/>
    </row>
    <row r="21" spans="1:86" ht="15.75" x14ac:dyDescent="0.25">
      <c r="A21" s="174"/>
      <c r="B21" s="213" t="s">
        <v>232</v>
      </c>
      <c r="C21" s="213"/>
      <c r="D21" s="213"/>
      <c r="E21" s="213"/>
      <c r="F21" s="213"/>
      <c r="G21" s="213"/>
      <c r="H21" s="213"/>
      <c r="I21" s="213"/>
      <c r="J21" s="202"/>
      <c r="K21" s="202"/>
      <c r="L21" s="202"/>
      <c r="M21" s="202"/>
      <c r="N21" s="202"/>
      <c r="O21" s="211"/>
      <c r="P21" s="212"/>
      <c r="Q21" s="212"/>
      <c r="R21" s="212"/>
      <c r="S21" s="212"/>
      <c r="T21" s="212"/>
      <c r="U21" s="212"/>
      <c r="V21" s="212"/>
      <c r="W21" s="212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2"/>
      <c r="AO21" s="212"/>
      <c r="AP21" s="212"/>
      <c r="AQ21" s="212"/>
      <c r="AR21" s="174"/>
      <c r="AS21" s="213"/>
      <c r="AT21" s="213"/>
      <c r="AU21" s="213"/>
      <c r="AV21" s="213"/>
      <c r="AW21" s="213"/>
      <c r="AX21" s="213"/>
      <c r="AY21" s="213"/>
      <c r="AZ21" s="213"/>
      <c r="BA21" s="174"/>
      <c r="BB21" s="202"/>
      <c r="BC21" s="202"/>
      <c r="BD21" s="202"/>
      <c r="BE21" s="202"/>
      <c r="BF21" s="202"/>
      <c r="BG21" s="211"/>
      <c r="BH21" s="212"/>
      <c r="BI21" s="212"/>
      <c r="BJ21" s="212"/>
      <c r="BK21" s="212"/>
      <c r="BL21" s="212"/>
      <c r="BM21" s="212"/>
      <c r="BN21" s="212"/>
      <c r="BO21" s="212"/>
      <c r="BP21" s="212"/>
      <c r="BQ21" s="212"/>
      <c r="BR21" s="212"/>
      <c r="BS21" s="212"/>
      <c r="BU21" s="212"/>
      <c r="BV21" s="212"/>
      <c r="BW21" s="212"/>
      <c r="BX21" s="212"/>
      <c r="BY21" s="212"/>
      <c r="BZ21" s="212"/>
      <c r="CA21" s="212"/>
      <c r="CB21" s="212"/>
      <c r="CC21" s="212"/>
      <c r="CD21" s="212"/>
      <c r="CE21" s="212"/>
      <c r="CF21" s="212"/>
      <c r="CG21" s="212"/>
      <c r="CH21" s="212"/>
    </row>
    <row r="22" spans="1:86" x14ac:dyDescent="0.25">
      <c r="A22" s="174"/>
      <c r="B22" s="161">
        <v>1</v>
      </c>
      <c r="C22" s="216"/>
      <c r="D22" s="216"/>
      <c r="E22" s="216"/>
      <c r="F22" s="216"/>
      <c r="G22" s="216"/>
      <c r="H22" s="217" t="s">
        <v>197</v>
      </c>
      <c r="I22" s="205"/>
      <c r="J22" s="205"/>
      <c r="K22" s="205"/>
      <c r="L22" s="205"/>
      <c r="M22" s="205"/>
      <c r="N22" s="205"/>
      <c r="O22" s="206"/>
      <c r="P22" s="171"/>
      <c r="Q22" s="171"/>
      <c r="R22" s="171"/>
      <c r="S22" s="171">
        <f>SUM(P22:R22)</f>
        <v>0</v>
      </c>
      <c r="T22" s="171"/>
      <c r="U22" s="171"/>
      <c r="V22" s="171"/>
      <c r="W22" s="171">
        <f>SUM(T22:V22)</f>
        <v>0</v>
      </c>
      <c r="X22" s="171"/>
      <c r="Y22" s="171"/>
      <c r="Z22" s="171"/>
      <c r="AA22" s="171">
        <f>SUM(X22:Z22)</f>
        <v>0</v>
      </c>
      <c r="AB22" s="171"/>
      <c r="AC22" s="171"/>
      <c r="AD22" s="171"/>
      <c r="AE22" s="171">
        <f>SUM(AB22:AD22)</f>
        <v>0</v>
      </c>
      <c r="AF22" s="171"/>
      <c r="AG22" s="171"/>
      <c r="AH22" s="171"/>
      <c r="AI22" s="171">
        <f>SUM(AF22:AH22)</f>
        <v>0</v>
      </c>
      <c r="AJ22" s="171"/>
      <c r="AK22" s="171"/>
      <c r="AL22" s="171"/>
      <c r="AM22" s="171">
        <f>SUM(AJ22:AL22)</f>
        <v>0</v>
      </c>
      <c r="AN22" s="171">
        <f t="shared" ref="AN22:AP31" si="21">P22+T22+X22+AB22+AF22+AJ22</f>
        <v>0</v>
      </c>
      <c r="AO22" s="171">
        <f t="shared" si="21"/>
        <v>0</v>
      </c>
      <c r="AP22" s="171">
        <f t="shared" si="21"/>
        <v>0</v>
      </c>
      <c r="AQ22" s="171">
        <f t="shared" ref="AQ22:AQ31" si="22">SUM(AN22:AP22)</f>
        <v>0</v>
      </c>
      <c r="AR22" s="174"/>
      <c r="AS22" s="188"/>
      <c r="AT22" s="189" t="str">
        <f>IFERROR(VLOOKUP(AS22,Legenda[],4,FALSE), "[-]")</f>
        <v>[-]</v>
      </c>
      <c r="AU22" s="171"/>
      <c r="AV22" s="171"/>
      <c r="AW22" s="171"/>
      <c r="AX22" s="171"/>
      <c r="AY22" s="171"/>
      <c r="AZ22" s="171"/>
      <c r="BA22" s="174"/>
      <c r="BB22" s="205"/>
      <c r="BC22" s="205"/>
      <c r="BD22" s="205"/>
      <c r="BE22" s="205"/>
      <c r="BF22" s="205"/>
      <c r="BG22" s="206"/>
      <c r="BH22" s="171"/>
      <c r="BI22" s="171"/>
      <c r="BJ22" s="171"/>
      <c r="BK22" s="171">
        <f>SUM(BH22:BJ22)</f>
        <v>0</v>
      </c>
      <c r="BL22" s="171"/>
      <c r="BM22" s="171"/>
      <c r="BN22" s="171"/>
      <c r="BO22" s="171">
        <f t="shared" ref="BO22:BO31" si="23">SUM(BL22:BN22)</f>
        <v>0</v>
      </c>
      <c r="BP22" s="171"/>
      <c r="BQ22" s="171"/>
      <c r="BR22" s="171"/>
      <c r="BS22" s="171">
        <f t="shared" ref="BS22:BS31" si="24">SUM(BP22:BR22)</f>
        <v>0</v>
      </c>
      <c r="BU22" s="171">
        <f t="shared" ref="BU22:BX31" si="25">O22-BG22</f>
        <v>0</v>
      </c>
      <c r="BV22" s="171">
        <f t="shared" si="25"/>
        <v>0</v>
      </c>
      <c r="BW22" s="171">
        <f t="shared" si="25"/>
        <v>0</v>
      </c>
      <c r="BX22" s="171">
        <f t="shared" si="25"/>
        <v>0</v>
      </c>
      <c r="BY22" s="171">
        <f t="shared" ref="BY22:BY31" si="26">SUM(BV22:BX22)</f>
        <v>0</v>
      </c>
      <c r="BZ22" s="171">
        <f t="shared" ref="BZ22:CB31" si="27">T22-BL22</f>
        <v>0</v>
      </c>
      <c r="CA22" s="171">
        <f t="shared" si="27"/>
        <v>0</v>
      </c>
      <c r="CB22" s="171">
        <f t="shared" si="27"/>
        <v>0</v>
      </c>
      <c r="CC22" s="171">
        <f t="shared" ref="CC22:CC31" si="28">SUM(BZ22:CB22)</f>
        <v>0</v>
      </c>
      <c r="CD22" s="171">
        <f t="shared" ref="CD22:CF31" si="29">X22-BP22</f>
        <v>0</v>
      </c>
      <c r="CE22" s="171">
        <f t="shared" si="29"/>
        <v>0</v>
      </c>
      <c r="CF22" s="171">
        <f t="shared" si="29"/>
        <v>0</v>
      </c>
      <c r="CG22" s="171">
        <f t="shared" ref="CG22:CG31" si="30">SUM(CD22:CF22)</f>
        <v>0</v>
      </c>
      <c r="CH22" s="171"/>
    </row>
    <row r="23" spans="1:86" x14ac:dyDescent="0.25">
      <c r="A23" s="174"/>
      <c r="B23" s="161">
        <f t="shared" ref="B23:B30" si="31">B22+1</f>
        <v>2</v>
      </c>
      <c r="C23" s="216"/>
      <c r="D23" s="216"/>
      <c r="E23" s="216"/>
      <c r="F23" s="216"/>
      <c r="G23" s="216"/>
      <c r="H23" s="217" t="s">
        <v>197</v>
      </c>
      <c r="I23" s="205"/>
      <c r="J23" s="205"/>
      <c r="K23" s="205"/>
      <c r="L23" s="205"/>
      <c r="M23" s="205"/>
      <c r="N23" s="205"/>
      <c r="O23" s="206"/>
      <c r="P23" s="171"/>
      <c r="Q23" s="171"/>
      <c r="R23" s="171"/>
      <c r="S23" s="171">
        <f t="shared" ref="S23:S31" si="32">SUM(P23:R23)</f>
        <v>0</v>
      </c>
      <c r="T23" s="171"/>
      <c r="U23" s="171"/>
      <c r="V23" s="171"/>
      <c r="W23" s="171">
        <f t="shared" ref="W23:W31" si="33">SUM(T23:V23)</f>
        <v>0</v>
      </c>
      <c r="X23" s="171"/>
      <c r="Y23" s="171"/>
      <c r="Z23" s="171"/>
      <c r="AA23" s="171">
        <f t="shared" ref="AA23:AA31" si="34">SUM(X23:Z23)</f>
        <v>0</v>
      </c>
      <c r="AB23" s="171"/>
      <c r="AC23" s="171"/>
      <c r="AD23" s="171"/>
      <c r="AE23" s="171">
        <f t="shared" ref="AE23:AE31" si="35">SUM(AB23:AD23)</f>
        <v>0</v>
      </c>
      <c r="AF23" s="171"/>
      <c r="AG23" s="171"/>
      <c r="AH23" s="171"/>
      <c r="AI23" s="171">
        <f t="shared" ref="AI23:AI31" si="36">SUM(AF23:AH23)</f>
        <v>0</v>
      </c>
      <c r="AJ23" s="171"/>
      <c r="AK23" s="171"/>
      <c r="AL23" s="171"/>
      <c r="AM23" s="171">
        <f t="shared" ref="AM23:AM31" si="37">SUM(AJ23:AL23)</f>
        <v>0</v>
      </c>
      <c r="AN23" s="171">
        <f t="shared" si="21"/>
        <v>0</v>
      </c>
      <c r="AO23" s="171">
        <f t="shared" si="21"/>
        <v>0</v>
      </c>
      <c r="AP23" s="171">
        <f t="shared" si="21"/>
        <v>0</v>
      </c>
      <c r="AQ23" s="171">
        <f t="shared" si="22"/>
        <v>0</v>
      </c>
      <c r="AR23" s="174"/>
      <c r="AS23" s="188"/>
      <c r="AT23" s="189" t="str">
        <f>IFERROR(VLOOKUP(AS23,Legenda[],4,FALSE), "[-]")</f>
        <v>[-]</v>
      </c>
      <c r="AU23" s="171"/>
      <c r="AV23" s="171"/>
      <c r="AW23" s="171"/>
      <c r="AX23" s="171"/>
      <c r="AY23" s="171"/>
      <c r="AZ23" s="171"/>
      <c r="BA23" s="174"/>
      <c r="BB23" s="205"/>
      <c r="BC23" s="205"/>
      <c r="BD23" s="205"/>
      <c r="BE23" s="205"/>
      <c r="BF23" s="205"/>
      <c r="BG23" s="206"/>
      <c r="BH23" s="171"/>
      <c r="BI23" s="171"/>
      <c r="BJ23" s="171"/>
      <c r="BK23" s="171">
        <f t="shared" ref="BK23:BK31" si="38">SUM(BH23:BJ23)</f>
        <v>0</v>
      </c>
      <c r="BL23" s="171"/>
      <c r="BM23" s="171"/>
      <c r="BN23" s="171"/>
      <c r="BO23" s="171">
        <f t="shared" si="23"/>
        <v>0</v>
      </c>
      <c r="BP23" s="171"/>
      <c r="BQ23" s="171"/>
      <c r="BR23" s="171"/>
      <c r="BS23" s="171">
        <f t="shared" si="24"/>
        <v>0</v>
      </c>
      <c r="BU23" s="171">
        <f t="shared" si="25"/>
        <v>0</v>
      </c>
      <c r="BV23" s="171">
        <f t="shared" si="25"/>
        <v>0</v>
      </c>
      <c r="BW23" s="171">
        <f t="shared" si="25"/>
        <v>0</v>
      </c>
      <c r="BX23" s="171">
        <f t="shared" si="25"/>
        <v>0</v>
      </c>
      <c r="BY23" s="171">
        <f t="shared" si="26"/>
        <v>0</v>
      </c>
      <c r="BZ23" s="171">
        <f t="shared" si="27"/>
        <v>0</v>
      </c>
      <c r="CA23" s="171">
        <f t="shared" si="27"/>
        <v>0</v>
      </c>
      <c r="CB23" s="171">
        <f t="shared" si="27"/>
        <v>0</v>
      </c>
      <c r="CC23" s="171">
        <f t="shared" si="28"/>
        <v>0</v>
      </c>
      <c r="CD23" s="171">
        <f t="shared" si="29"/>
        <v>0</v>
      </c>
      <c r="CE23" s="171">
        <f t="shared" si="29"/>
        <v>0</v>
      </c>
      <c r="CF23" s="171">
        <f t="shared" si="29"/>
        <v>0</v>
      </c>
      <c r="CG23" s="171">
        <f t="shared" si="30"/>
        <v>0</v>
      </c>
      <c r="CH23" s="171"/>
    </row>
    <row r="24" spans="1:86" x14ac:dyDescent="0.25">
      <c r="A24" s="174"/>
      <c r="B24" s="161">
        <f t="shared" si="31"/>
        <v>3</v>
      </c>
      <c r="C24" s="216"/>
      <c r="D24" s="216"/>
      <c r="E24" s="216"/>
      <c r="F24" s="216"/>
      <c r="G24" s="216"/>
      <c r="H24" s="217" t="s">
        <v>197</v>
      </c>
      <c r="I24" s="205"/>
      <c r="J24" s="205"/>
      <c r="K24" s="205"/>
      <c r="L24" s="205"/>
      <c r="M24" s="205"/>
      <c r="N24" s="205"/>
      <c r="O24" s="206"/>
      <c r="P24" s="171"/>
      <c r="Q24" s="171"/>
      <c r="R24" s="171"/>
      <c r="S24" s="171">
        <f t="shared" si="32"/>
        <v>0</v>
      </c>
      <c r="T24" s="171"/>
      <c r="U24" s="171"/>
      <c r="V24" s="171"/>
      <c r="W24" s="171">
        <f t="shared" si="33"/>
        <v>0</v>
      </c>
      <c r="X24" s="171"/>
      <c r="Y24" s="171"/>
      <c r="Z24" s="171"/>
      <c r="AA24" s="171">
        <f t="shared" si="34"/>
        <v>0</v>
      </c>
      <c r="AB24" s="171"/>
      <c r="AC24" s="171"/>
      <c r="AD24" s="171"/>
      <c r="AE24" s="171">
        <f t="shared" si="35"/>
        <v>0</v>
      </c>
      <c r="AF24" s="171"/>
      <c r="AG24" s="171"/>
      <c r="AH24" s="171"/>
      <c r="AI24" s="171">
        <f t="shared" si="36"/>
        <v>0</v>
      </c>
      <c r="AJ24" s="171"/>
      <c r="AK24" s="171"/>
      <c r="AL24" s="171"/>
      <c r="AM24" s="171">
        <f t="shared" si="37"/>
        <v>0</v>
      </c>
      <c r="AN24" s="171">
        <f t="shared" si="21"/>
        <v>0</v>
      </c>
      <c r="AO24" s="171">
        <f t="shared" si="21"/>
        <v>0</v>
      </c>
      <c r="AP24" s="171">
        <f t="shared" si="21"/>
        <v>0</v>
      </c>
      <c r="AQ24" s="171">
        <f t="shared" si="22"/>
        <v>0</v>
      </c>
      <c r="AR24" s="174"/>
      <c r="AS24" s="188"/>
      <c r="AT24" s="189" t="str">
        <f>IFERROR(VLOOKUP(AS24,Legenda[],4,FALSE), "[-]")</f>
        <v>[-]</v>
      </c>
      <c r="AU24" s="171"/>
      <c r="AV24" s="171"/>
      <c r="AW24" s="171"/>
      <c r="AX24" s="171"/>
      <c r="AY24" s="171"/>
      <c r="AZ24" s="171"/>
      <c r="BA24" s="174"/>
      <c r="BB24" s="205"/>
      <c r="BC24" s="205"/>
      <c r="BD24" s="205"/>
      <c r="BE24" s="205"/>
      <c r="BF24" s="205"/>
      <c r="BG24" s="206"/>
      <c r="BH24" s="171"/>
      <c r="BI24" s="171"/>
      <c r="BJ24" s="171"/>
      <c r="BK24" s="171">
        <f t="shared" si="38"/>
        <v>0</v>
      </c>
      <c r="BL24" s="171"/>
      <c r="BM24" s="171"/>
      <c r="BN24" s="171"/>
      <c r="BO24" s="171">
        <f t="shared" si="23"/>
        <v>0</v>
      </c>
      <c r="BP24" s="171"/>
      <c r="BQ24" s="171"/>
      <c r="BR24" s="171"/>
      <c r="BS24" s="171">
        <f t="shared" si="24"/>
        <v>0</v>
      </c>
      <c r="BU24" s="171">
        <f t="shared" si="25"/>
        <v>0</v>
      </c>
      <c r="BV24" s="171">
        <f t="shared" si="25"/>
        <v>0</v>
      </c>
      <c r="BW24" s="171">
        <f t="shared" si="25"/>
        <v>0</v>
      </c>
      <c r="BX24" s="171">
        <f t="shared" si="25"/>
        <v>0</v>
      </c>
      <c r="BY24" s="171">
        <f t="shared" si="26"/>
        <v>0</v>
      </c>
      <c r="BZ24" s="171">
        <f t="shared" si="27"/>
        <v>0</v>
      </c>
      <c r="CA24" s="171">
        <f t="shared" si="27"/>
        <v>0</v>
      </c>
      <c r="CB24" s="171">
        <f t="shared" si="27"/>
        <v>0</v>
      </c>
      <c r="CC24" s="171">
        <f t="shared" si="28"/>
        <v>0</v>
      </c>
      <c r="CD24" s="171">
        <f t="shared" si="29"/>
        <v>0</v>
      </c>
      <c r="CE24" s="171">
        <f t="shared" si="29"/>
        <v>0</v>
      </c>
      <c r="CF24" s="171">
        <f t="shared" si="29"/>
        <v>0</v>
      </c>
      <c r="CG24" s="171">
        <f t="shared" si="30"/>
        <v>0</v>
      </c>
      <c r="CH24" s="171"/>
    </row>
    <row r="25" spans="1:86" x14ac:dyDescent="0.25">
      <c r="A25" s="174"/>
      <c r="B25" s="161">
        <f t="shared" si="31"/>
        <v>4</v>
      </c>
      <c r="C25" s="216"/>
      <c r="D25" s="216"/>
      <c r="E25" s="216"/>
      <c r="F25" s="216"/>
      <c r="G25" s="216"/>
      <c r="H25" s="217" t="s">
        <v>197</v>
      </c>
      <c r="I25" s="205"/>
      <c r="J25" s="205"/>
      <c r="K25" s="205"/>
      <c r="L25" s="205"/>
      <c r="M25" s="205"/>
      <c r="N25" s="205"/>
      <c r="O25" s="206"/>
      <c r="P25" s="171"/>
      <c r="Q25" s="171"/>
      <c r="R25" s="171"/>
      <c r="S25" s="171">
        <f t="shared" si="32"/>
        <v>0</v>
      </c>
      <c r="T25" s="171"/>
      <c r="U25" s="171"/>
      <c r="V25" s="171"/>
      <c r="W25" s="171">
        <f t="shared" si="33"/>
        <v>0</v>
      </c>
      <c r="X25" s="171"/>
      <c r="Y25" s="171"/>
      <c r="Z25" s="171"/>
      <c r="AA25" s="171">
        <f t="shared" si="34"/>
        <v>0</v>
      </c>
      <c r="AB25" s="171"/>
      <c r="AC25" s="171"/>
      <c r="AD25" s="171"/>
      <c r="AE25" s="171">
        <f t="shared" si="35"/>
        <v>0</v>
      </c>
      <c r="AF25" s="171"/>
      <c r="AG25" s="171"/>
      <c r="AH25" s="171"/>
      <c r="AI25" s="171">
        <f t="shared" si="36"/>
        <v>0</v>
      </c>
      <c r="AJ25" s="171"/>
      <c r="AK25" s="171"/>
      <c r="AL25" s="171"/>
      <c r="AM25" s="171">
        <f t="shared" si="37"/>
        <v>0</v>
      </c>
      <c r="AN25" s="171">
        <f t="shared" si="21"/>
        <v>0</v>
      </c>
      <c r="AO25" s="171">
        <f t="shared" si="21"/>
        <v>0</v>
      </c>
      <c r="AP25" s="171">
        <f t="shared" si="21"/>
        <v>0</v>
      </c>
      <c r="AQ25" s="171">
        <f t="shared" si="22"/>
        <v>0</v>
      </c>
      <c r="AR25" s="174"/>
      <c r="AS25" s="188"/>
      <c r="AT25" s="189" t="str">
        <f>IFERROR(VLOOKUP(AS25,Legenda[],4,FALSE), "[-]")</f>
        <v>[-]</v>
      </c>
      <c r="AU25" s="171"/>
      <c r="AV25" s="171"/>
      <c r="AW25" s="171"/>
      <c r="AX25" s="171"/>
      <c r="AY25" s="171"/>
      <c r="AZ25" s="171"/>
      <c r="BA25" s="174"/>
      <c r="BB25" s="205"/>
      <c r="BC25" s="205"/>
      <c r="BD25" s="205"/>
      <c r="BE25" s="205"/>
      <c r="BF25" s="205"/>
      <c r="BG25" s="206"/>
      <c r="BH25" s="171"/>
      <c r="BI25" s="171"/>
      <c r="BJ25" s="171"/>
      <c r="BK25" s="171">
        <f t="shared" si="38"/>
        <v>0</v>
      </c>
      <c r="BL25" s="171"/>
      <c r="BM25" s="171"/>
      <c r="BN25" s="171"/>
      <c r="BO25" s="171">
        <f t="shared" si="23"/>
        <v>0</v>
      </c>
      <c r="BP25" s="171"/>
      <c r="BQ25" s="171"/>
      <c r="BR25" s="171"/>
      <c r="BS25" s="171">
        <f t="shared" si="24"/>
        <v>0</v>
      </c>
      <c r="BU25" s="171">
        <f t="shared" si="25"/>
        <v>0</v>
      </c>
      <c r="BV25" s="171">
        <f t="shared" si="25"/>
        <v>0</v>
      </c>
      <c r="BW25" s="171">
        <f t="shared" si="25"/>
        <v>0</v>
      </c>
      <c r="BX25" s="171">
        <f t="shared" si="25"/>
        <v>0</v>
      </c>
      <c r="BY25" s="171">
        <f t="shared" si="26"/>
        <v>0</v>
      </c>
      <c r="BZ25" s="171">
        <f t="shared" si="27"/>
        <v>0</v>
      </c>
      <c r="CA25" s="171">
        <f t="shared" si="27"/>
        <v>0</v>
      </c>
      <c r="CB25" s="171">
        <f t="shared" si="27"/>
        <v>0</v>
      </c>
      <c r="CC25" s="171">
        <f t="shared" si="28"/>
        <v>0</v>
      </c>
      <c r="CD25" s="171">
        <f t="shared" si="29"/>
        <v>0</v>
      </c>
      <c r="CE25" s="171">
        <f t="shared" si="29"/>
        <v>0</v>
      </c>
      <c r="CF25" s="171">
        <f t="shared" si="29"/>
        <v>0</v>
      </c>
      <c r="CG25" s="171">
        <f t="shared" si="30"/>
        <v>0</v>
      </c>
      <c r="CH25" s="171"/>
    </row>
    <row r="26" spans="1:86" x14ac:dyDescent="0.25">
      <c r="A26" s="174"/>
      <c r="B26" s="161">
        <f t="shared" si="31"/>
        <v>5</v>
      </c>
      <c r="C26" s="216"/>
      <c r="D26" s="216"/>
      <c r="E26" s="216"/>
      <c r="F26" s="216"/>
      <c r="G26" s="216"/>
      <c r="H26" s="217" t="s">
        <v>197</v>
      </c>
      <c r="I26" s="205"/>
      <c r="J26" s="205"/>
      <c r="K26" s="205"/>
      <c r="L26" s="205"/>
      <c r="M26" s="205"/>
      <c r="N26" s="205"/>
      <c r="O26" s="206"/>
      <c r="P26" s="171"/>
      <c r="Q26" s="171"/>
      <c r="R26" s="171"/>
      <c r="S26" s="171">
        <f t="shared" si="32"/>
        <v>0</v>
      </c>
      <c r="T26" s="171"/>
      <c r="U26" s="171"/>
      <c r="V26" s="171"/>
      <c r="W26" s="171">
        <f t="shared" si="33"/>
        <v>0</v>
      </c>
      <c r="X26" s="171"/>
      <c r="Y26" s="171"/>
      <c r="Z26" s="171"/>
      <c r="AA26" s="171">
        <f t="shared" si="34"/>
        <v>0</v>
      </c>
      <c r="AB26" s="171"/>
      <c r="AC26" s="171"/>
      <c r="AD26" s="171"/>
      <c r="AE26" s="171">
        <f t="shared" si="35"/>
        <v>0</v>
      </c>
      <c r="AF26" s="171"/>
      <c r="AG26" s="171"/>
      <c r="AH26" s="171"/>
      <c r="AI26" s="171">
        <f t="shared" si="36"/>
        <v>0</v>
      </c>
      <c r="AJ26" s="171"/>
      <c r="AK26" s="171"/>
      <c r="AL26" s="171"/>
      <c r="AM26" s="171">
        <f t="shared" si="37"/>
        <v>0</v>
      </c>
      <c r="AN26" s="171">
        <f t="shared" si="21"/>
        <v>0</v>
      </c>
      <c r="AO26" s="171">
        <f t="shared" si="21"/>
        <v>0</v>
      </c>
      <c r="AP26" s="171">
        <f t="shared" si="21"/>
        <v>0</v>
      </c>
      <c r="AQ26" s="171">
        <f t="shared" si="22"/>
        <v>0</v>
      </c>
      <c r="AR26" s="174"/>
      <c r="AS26" s="188"/>
      <c r="AT26" s="189" t="str">
        <f>IFERROR(VLOOKUP(AS26,Legenda[],4,FALSE), "[-]")</f>
        <v>[-]</v>
      </c>
      <c r="AU26" s="171"/>
      <c r="AV26" s="171"/>
      <c r="AW26" s="171"/>
      <c r="AX26" s="171"/>
      <c r="AY26" s="171"/>
      <c r="AZ26" s="171"/>
      <c r="BA26" s="174"/>
      <c r="BB26" s="205"/>
      <c r="BC26" s="205"/>
      <c r="BD26" s="205"/>
      <c r="BE26" s="205"/>
      <c r="BF26" s="205"/>
      <c r="BG26" s="206"/>
      <c r="BH26" s="171"/>
      <c r="BI26" s="171"/>
      <c r="BJ26" s="171"/>
      <c r="BK26" s="171">
        <f t="shared" si="38"/>
        <v>0</v>
      </c>
      <c r="BL26" s="171"/>
      <c r="BM26" s="171"/>
      <c r="BN26" s="171"/>
      <c r="BO26" s="171">
        <f t="shared" si="23"/>
        <v>0</v>
      </c>
      <c r="BP26" s="171"/>
      <c r="BQ26" s="171"/>
      <c r="BR26" s="171"/>
      <c r="BS26" s="171">
        <f t="shared" si="24"/>
        <v>0</v>
      </c>
      <c r="BU26" s="171">
        <f t="shared" si="25"/>
        <v>0</v>
      </c>
      <c r="BV26" s="171">
        <f t="shared" si="25"/>
        <v>0</v>
      </c>
      <c r="BW26" s="171">
        <f t="shared" si="25"/>
        <v>0</v>
      </c>
      <c r="BX26" s="171">
        <f t="shared" si="25"/>
        <v>0</v>
      </c>
      <c r="BY26" s="171">
        <f t="shared" si="26"/>
        <v>0</v>
      </c>
      <c r="BZ26" s="171">
        <f t="shared" si="27"/>
        <v>0</v>
      </c>
      <c r="CA26" s="171">
        <f t="shared" si="27"/>
        <v>0</v>
      </c>
      <c r="CB26" s="171">
        <f t="shared" si="27"/>
        <v>0</v>
      </c>
      <c r="CC26" s="171">
        <f t="shared" si="28"/>
        <v>0</v>
      </c>
      <c r="CD26" s="171">
        <f t="shared" si="29"/>
        <v>0</v>
      </c>
      <c r="CE26" s="171">
        <f t="shared" si="29"/>
        <v>0</v>
      </c>
      <c r="CF26" s="171">
        <f t="shared" si="29"/>
        <v>0</v>
      </c>
      <c r="CG26" s="171">
        <f t="shared" si="30"/>
        <v>0</v>
      </c>
      <c r="CH26" s="171"/>
    </row>
    <row r="27" spans="1:86" x14ac:dyDescent="0.25">
      <c r="A27" s="174"/>
      <c r="B27" s="161">
        <f t="shared" si="31"/>
        <v>6</v>
      </c>
      <c r="C27" s="216"/>
      <c r="D27" s="216"/>
      <c r="E27" s="216"/>
      <c r="F27" s="216"/>
      <c r="G27" s="216"/>
      <c r="H27" s="217" t="s">
        <v>197</v>
      </c>
      <c r="I27" s="205"/>
      <c r="J27" s="205"/>
      <c r="K27" s="205"/>
      <c r="L27" s="205"/>
      <c r="M27" s="205"/>
      <c r="N27" s="205"/>
      <c r="O27" s="206"/>
      <c r="P27" s="171"/>
      <c r="Q27" s="171"/>
      <c r="R27" s="171"/>
      <c r="S27" s="171">
        <f t="shared" si="32"/>
        <v>0</v>
      </c>
      <c r="T27" s="171"/>
      <c r="U27" s="171"/>
      <c r="V27" s="171"/>
      <c r="W27" s="171">
        <f t="shared" si="33"/>
        <v>0</v>
      </c>
      <c r="X27" s="171"/>
      <c r="Y27" s="171"/>
      <c r="Z27" s="171"/>
      <c r="AA27" s="171">
        <f t="shared" si="34"/>
        <v>0</v>
      </c>
      <c r="AB27" s="171"/>
      <c r="AC27" s="171"/>
      <c r="AD27" s="171"/>
      <c r="AE27" s="171">
        <f t="shared" si="35"/>
        <v>0</v>
      </c>
      <c r="AF27" s="171"/>
      <c r="AG27" s="171"/>
      <c r="AH27" s="171"/>
      <c r="AI27" s="171">
        <f t="shared" si="36"/>
        <v>0</v>
      </c>
      <c r="AJ27" s="171"/>
      <c r="AK27" s="171"/>
      <c r="AL27" s="171"/>
      <c r="AM27" s="171">
        <f t="shared" si="37"/>
        <v>0</v>
      </c>
      <c r="AN27" s="171">
        <f t="shared" si="21"/>
        <v>0</v>
      </c>
      <c r="AO27" s="171">
        <f t="shared" si="21"/>
        <v>0</v>
      </c>
      <c r="AP27" s="171">
        <f t="shared" si="21"/>
        <v>0</v>
      </c>
      <c r="AQ27" s="171">
        <f t="shared" si="22"/>
        <v>0</v>
      </c>
      <c r="AR27" s="174"/>
      <c r="AS27" s="188"/>
      <c r="AT27" s="189" t="str">
        <f>IFERROR(VLOOKUP(AS27,Legenda[],4,FALSE), "[-]")</f>
        <v>[-]</v>
      </c>
      <c r="AU27" s="171"/>
      <c r="AV27" s="171"/>
      <c r="AW27" s="171"/>
      <c r="AX27" s="171"/>
      <c r="AY27" s="171"/>
      <c r="AZ27" s="171"/>
      <c r="BA27" s="174"/>
      <c r="BB27" s="205"/>
      <c r="BC27" s="205"/>
      <c r="BD27" s="205"/>
      <c r="BE27" s="205"/>
      <c r="BF27" s="205"/>
      <c r="BG27" s="206"/>
      <c r="BH27" s="171"/>
      <c r="BI27" s="171"/>
      <c r="BJ27" s="171"/>
      <c r="BK27" s="171">
        <f t="shared" si="38"/>
        <v>0</v>
      </c>
      <c r="BL27" s="171"/>
      <c r="BM27" s="171"/>
      <c r="BN27" s="171"/>
      <c r="BO27" s="171">
        <f t="shared" si="23"/>
        <v>0</v>
      </c>
      <c r="BP27" s="171"/>
      <c r="BQ27" s="171"/>
      <c r="BR27" s="171"/>
      <c r="BS27" s="171">
        <f t="shared" si="24"/>
        <v>0</v>
      </c>
      <c r="BU27" s="171">
        <f t="shared" si="25"/>
        <v>0</v>
      </c>
      <c r="BV27" s="171">
        <f t="shared" si="25"/>
        <v>0</v>
      </c>
      <c r="BW27" s="171">
        <f t="shared" si="25"/>
        <v>0</v>
      </c>
      <c r="BX27" s="171">
        <f t="shared" si="25"/>
        <v>0</v>
      </c>
      <c r="BY27" s="171">
        <f t="shared" si="26"/>
        <v>0</v>
      </c>
      <c r="BZ27" s="171">
        <f t="shared" si="27"/>
        <v>0</v>
      </c>
      <c r="CA27" s="171">
        <f t="shared" si="27"/>
        <v>0</v>
      </c>
      <c r="CB27" s="171">
        <f t="shared" si="27"/>
        <v>0</v>
      </c>
      <c r="CC27" s="171">
        <f t="shared" si="28"/>
        <v>0</v>
      </c>
      <c r="CD27" s="171">
        <f t="shared" si="29"/>
        <v>0</v>
      </c>
      <c r="CE27" s="171">
        <f t="shared" si="29"/>
        <v>0</v>
      </c>
      <c r="CF27" s="171">
        <f t="shared" si="29"/>
        <v>0</v>
      </c>
      <c r="CG27" s="171">
        <f t="shared" si="30"/>
        <v>0</v>
      </c>
      <c r="CH27" s="171"/>
    </row>
    <row r="28" spans="1:86" x14ac:dyDescent="0.25">
      <c r="A28" s="174"/>
      <c r="B28" s="161">
        <f t="shared" si="31"/>
        <v>7</v>
      </c>
      <c r="C28" s="216"/>
      <c r="D28" s="216"/>
      <c r="E28" s="216"/>
      <c r="F28" s="216"/>
      <c r="G28" s="216"/>
      <c r="H28" s="217" t="s">
        <v>197</v>
      </c>
      <c r="I28" s="205"/>
      <c r="J28" s="205"/>
      <c r="K28" s="205"/>
      <c r="L28" s="205"/>
      <c r="M28" s="205"/>
      <c r="N28" s="205"/>
      <c r="O28" s="206"/>
      <c r="P28" s="171"/>
      <c r="Q28" s="171"/>
      <c r="R28" s="171"/>
      <c r="S28" s="171">
        <f t="shared" si="32"/>
        <v>0</v>
      </c>
      <c r="T28" s="171"/>
      <c r="U28" s="171"/>
      <c r="V28" s="171"/>
      <c r="W28" s="171">
        <f t="shared" si="33"/>
        <v>0</v>
      </c>
      <c r="X28" s="171"/>
      <c r="Y28" s="171"/>
      <c r="Z28" s="171"/>
      <c r="AA28" s="171">
        <f t="shared" si="34"/>
        <v>0</v>
      </c>
      <c r="AB28" s="171"/>
      <c r="AC28" s="171"/>
      <c r="AD28" s="171"/>
      <c r="AE28" s="171">
        <f t="shared" si="35"/>
        <v>0</v>
      </c>
      <c r="AF28" s="171"/>
      <c r="AG28" s="171"/>
      <c r="AH28" s="171"/>
      <c r="AI28" s="171">
        <f t="shared" si="36"/>
        <v>0</v>
      </c>
      <c r="AJ28" s="171"/>
      <c r="AK28" s="171"/>
      <c r="AL28" s="171"/>
      <c r="AM28" s="171">
        <f t="shared" si="37"/>
        <v>0</v>
      </c>
      <c r="AN28" s="171">
        <f t="shared" si="21"/>
        <v>0</v>
      </c>
      <c r="AO28" s="171">
        <f t="shared" si="21"/>
        <v>0</v>
      </c>
      <c r="AP28" s="171">
        <f t="shared" si="21"/>
        <v>0</v>
      </c>
      <c r="AQ28" s="171">
        <f t="shared" si="22"/>
        <v>0</v>
      </c>
      <c r="AR28" s="174"/>
      <c r="AS28" s="188"/>
      <c r="AT28" s="189" t="str">
        <f>IFERROR(VLOOKUP(AS28,Legenda[],4,FALSE), "[-]")</f>
        <v>[-]</v>
      </c>
      <c r="AU28" s="171"/>
      <c r="AV28" s="171"/>
      <c r="AW28" s="171"/>
      <c r="AX28" s="171"/>
      <c r="AY28" s="171"/>
      <c r="AZ28" s="171"/>
      <c r="BA28" s="174"/>
      <c r="BB28" s="205"/>
      <c r="BC28" s="205"/>
      <c r="BD28" s="205"/>
      <c r="BE28" s="205"/>
      <c r="BF28" s="205"/>
      <c r="BG28" s="206"/>
      <c r="BH28" s="171"/>
      <c r="BI28" s="171"/>
      <c r="BJ28" s="171"/>
      <c r="BK28" s="171">
        <f t="shared" si="38"/>
        <v>0</v>
      </c>
      <c r="BL28" s="171"/>
      <c r="BM28" s="171"/>
      <c r="BN28" s="171"/>
      <c r="BO28" s="171">
        <f t="shared" si="23"/>
        <v>0</v>
      </c>
      <c r="BP28" s="171"/>
      <c r="BQ28" s="171"/>
      <c r="BR28" s="171"/>
      <c r="BS28" s="171">
        <f t="shared" si="24"/>
        <v>0</v>
      </c>
      <c r="BU28" s="171">
        <f t="shared" si="25"/>
        <v>0</v>
      </c>
      <c r="BV28" s="171">
        <f t="shared" si="25"/>
        <v>0</v>
      </c>
      <c r="BW28" s="171">
        <f t="shared" si="25"/>
        <v>0</v>
      </c>
      <c r="BX28" s="171">
        <f t="shared" si="25"/>
        <v>0</v>
      </c>
      <c r="BY28" s="171">
        <f t="shared" si="26"/>
        <v>0</v>
      </c>
      <c r="BZ28" s="171">
        <f t="shared" si="27"/>
        <v>0</v>
      </c>
      <c r="CA28" s="171">
        <f t="shared" si="27"/>
        <v>0</v>
      </c>
      <c r="CB28" s="171">
        <f t="shared" si="27"/>
        <v>0</v>
      </c>
      <c r="CC28" s="171">
        <f t="shared" si="28"/>
        <v>0</v>
      </c>
      <c r="CD28" s="171">
        <f t="shared" si="29"/>
        <v>0</v>
      </c>
      <c r="CE28" s="171">
        <f t="shared" si="29"/>
        <v>0</v>
      </c>
      <c r="CF28" s="171">
        <f t="shared" si="29"/>
        <v>0</v>
      </c>
      <c r="CG28" s="171">
        <f t="shared" si="30"/>
        <v>0</v>
      </c>
      <c r="CH28" s="171"/>
    </row>
    <row r="29" spans="1:86" x14ac:dyDescent="0.25">
      <c r="A29" s="174"/>
      <c r="B29" s="161">
        <f t="shared" si="31"/>
        <v>8</v>
      </c>
      <c r="C29" s="216"/>
      <c r="D29" s="216"/>
      <c r="E29" s="216"/>
      <c r="F29" s="216"/>
      <c r="G29" s="216"/>
      <c r="H29" s="217" t="s">
        <v>197</v>
      </c>
      <c r="I29" s="205"/>
      <c r="J29" s="205"/>
      <c r="K29" s="205"/>
      <c r="L29" s="205"/>
      <c r="M29" s="205"/>
      <c r="N29" s="205"/>
      <c r="O29" s="206"/>
      <c r="P29" s="171"/>
      <c r="Q29" s="171"/>
      <c r="R29" s="171"/>
      <c r="S29" s="171">
        <f t="shared" si="32"/>
        <v>0</v>
      </c>
      <c r="T29" s="171"/>
      <c r="U29" s="171"/>
      <c r="V29" s="171"/>
      <c r="W29" s="171">
        <f t="shared" si="33"/>
        <v>0</v>
      </c>
      <c r="X29" s="171"/>
      <c r="Y29" s="171"/>
      <c r="Z29" s="171"/>
      <c r="AA29" s="171">
        <f t="shared" si="34"/>
        <v>0</v>
      </c>
      <c r="AB29" s="171"/>
      <c r="AC29" s="171"/>
      <c r="AD29" s="171"/>
      <c r="AE29" s="171">
        <f t="shared" si="35"/>
        <v>0</v>
      </c>
      <c r="AF29" s="171"/>
      <c r="AG29" s="171"/>
      <c r="AH29" s="171"/>
      <c r="AI29" s="171">
        <f t="shared" si="36"/>
        <v>0</v>
      </c>
      <c r="AJ29" s="171"/>
      <c r="AK29" s="171"/>
      <c r="AL29" s="171"/>
      <c r="AM29" s="171">
        <f t="shared" si="37"/>
        <v>0</v>
      </c>
      <c r="AN29" s="171">
        <f t="shared" si="21"/>
        <v>0</v>
      </c>
      <c r="AO29" s="171">
        <f t="shared" si="21"/>
        <v>0</v>
      </c>
      <c r="AP29" s="171">
        <f t="shared" si="21"/>
        <v>0</v>
      </c>
      <c r="AQ29" s="171">
        <f t="shared" si="22"/>
        <v>0</v>
      </c>
      <c r="AR29" s="174"/>
      <c r="AS29" s="188"/>
      <c r="AT29" s="189" t="str">
        <f>IFERROR(VLOOKUP(AS29,Legenda[],4,FALSE), "[-]")</f>
        <v>[-]</v>
      </c>
      <c r="AU29" s="171"/>
      <c r="AV29" s="171"/>
      <c r="AW29" s="171"/>
      <c r="AX29" s="171"/>
      <c r="AY29" s="171"/>
      <c r="AZ29" s="171"/>
      <c r="BA29" s="174"/>
      <c r="BB29" s="205"/>
      <c r="BC29" s="205"/>
      <c r="BD29" s="205"/>
      <c r="BE29" s="205"/>
      <c r="BF29" s="205"/>
      <c r="BG29" s="206"/>
      <c r="BH29" s="171"/>
      <c r="BI29" s="171"/>
      <c r="BJ29" s="171"/>
      <c r="BK29" s="171">
        <f t="shared" si="38"/>
        <v>0</v>
      </c>
      <c r="BL29" s="171"/>
      <c r="BM29" s="171"/>
      <c r="BN29" s="171"/>
      <c r="BO29" s="171">
        <f t="shared" si="23"/>
        <v>0</v>
      </c>
      <c r="BP29" s="171"/>
      <c r="BQ29" s="171"/>
      <c r="BR29" s="171"/>
      <c r="BS29" s="171">
        <f t="shared" si="24"/>
        <v>0</v>
      </c>
      <c r="BU29" s="171">
        <f t="shared" si="25"/>
        <v>0</v>
      </c>
      <c r="BV29" s="171">
        <f t="shared" si="25"/>
        <v>0</v>
      </c>
      <c r="BW29" s="171">
        <f t="shared" si="25"/>
        <v>0</v>
      </c>
      <c r="BX29" s="171">
        <f t="shared" si="25"/>
        <v>0</v>
      </c>
      <c r="BY29" s="171">
        <f t="shared" si="26"/>
        <v>0</v>
      </c>
      <c r="BZ29" s="171">
        <f t="shared" si="27"/>
        <v>0</v>
      </c>
      <c r="CA29" s="171">
        <f t="shared" si="27"/>
        <v>0</v>
      </c>
      <c r="CB29" s="171">
        <f t="shared" si="27"/>
        <v>0</v>
      </c>
      <c r="CC29" s="171">
        <f t="shared" si="28"/>
        <v>0</v>
      </c>
      <c r="CD29" s="171">
        <f t="shared" si="29"/>
        <v>0</v>
      </c>
      <c r="CE29" s="171">
        <f t="shared" si="29"/>
        <v>0</v>
      </c>
      <c r="CF29" s="171">
        <f t="shared" si="29"/>
        <v>0</v>
      </c>
      <c r="CG29" s="171">
        <f t="shared" si="30"/>
        <v>0</v>
      </c>
      <c r="CH29" s="171"/>
    </row>
    <row r="30" spans="1:86" x14ac:dyDescent="0.25">
      <c r="A30" s="174"/>
      <c r="B30" s="161">
        <f t="shared" si="31"/>
        <v>9</v>
      </c>
      <c r="C30" s="216"/>
      <c r="D30" s="216"/>
      <c r="E30" s="216"/>
      <c r="F30" s="216"/>
      <c r="G30" s="216"/>
      <c r="H30" s="217" t="s">
        <v>197</v>
      </c>
      <c r="I30" s="205"/>
      <c r="J30" s="205"/>
      <c r="K30" s="205"/>
      <c r="L30" s="205"/>
      <c r="M30" s="205"/>
      <c r="N30" s="205"/>
      <c r="O30" s="206"/>
      <c r="P30" s="171"/>
      <c r="Q30" s="171"/>
      <c r="R30" s="171"/>
      <c r="S30" s="171">
        <f t="shared" si="32"/>
        <v>0</v>
      </c>
      <c r="T30" s="171"/>
      <c r="U30" s="171"/>
      <c r="V30" s="171"/>
      <c r="W30" s="171">
        <f t="shared" si="33"/>
        <v>0</v>
      </c>
      <c r="X30" s="171"/>
      <c r="Y30" s="171"/>
      <c r="Z30" s="171"/>
      <c r="AA30" s="171">
        <f t="shared" si="34"/>
        <v>0</v>
      </c>
      <c r="AB30" s="171"/>
      <c r="AC30" s="171"/>
      <c r="AD30" s="171"/>
      <c r="AE30" s="171">
        <f t="shared" si="35"/>
        <v>0</v>
      </c>
      <c r="AF30" s="171"/>
      <c r="AG30" s="171"/>
      <c r="AH30" s="171"/>
      <c r="AI30" s="171">
        <f t="shared" si="36"/>
        <v>0</v>
      </c>
      <c r="AJ30" s="171"/>
      <c r="AK30" s="171"/>
      <c r="AL30" s="171"/>
      <c r="AM30" s="171">
        <f t="shared" si="37"/>
        <v>0</v>
      </c>
      <c r="AN30" s="171">
        <f t="shared" si="21"/>
        <v>0</v>
      </c>
      <c r="AO30" s="171">
        <f t="shared" si="21"/>
        <v>0</v>
      </c>
      <c r="AP30" s="171">
        <f t="shared" si="21"/>
        <v>0</v>
      </c>
      <c r="AQ30" s="171">
        <f t="shared" si="22"/>
        <v>0</v>
      </c>
      <c r="AR30" s="174"/>
      <c r="AS30" s="188"/>
      <c r="AT30" s="189" t="str">
        <f>IFERROR(VLOOKUP(AS30,Legenda[],4,FALSE), "[-]")</f>
        <v>[-]</v>
      </c>
      <c r="AU30" s="171"/>
      <c r="AV30" s="171"/>
      <c r="AW30" s="171"/>
      <c r="AX30" s="171"/>
      <c r="AY30" s="171"/>
      <c r="AZ30" s="171"/>
      <c r="BA30" s="174"/>
      <c r="BB30" s="205"/>
      <c r="BC30" s="205"/>
      <c r="BD30" s="205"/>
      <c r="BE30" s="205"/>
      <c r="BF30" s="205"/>
      <c r="BG30" s="206"/>
      <c r="BH30" s="171"/>
      <c r="BI30" s="171"/>
      <c r="BJ30" s="171"/>
      <c r="BK30" s="171">
        <f t="shared" si="38"/>
        <v>0</v>
      </c>
      <c r="BL30" s="171"/>
      <c r="BM30" s="171"/>
      <c r="BN30" s="171"/>
      <c r="BO30" s="171">
        <f t="shared" si="23"/>
        <v>0</v>
      </c>
      <c r="BP30" s="171"/>
      <c r="BQ30" s="171"/>
      <c r="BR30" s="171"/>
      <c r="BS30" s="171">
        <f t="shared" si="24"/>
        <v>0</v>
      </c>
      <c r="BU30" s="171">
        <f t="shared" si="25"/>
        <v>0</v>
      </c>
      <c r="BV30" s="171">
        <f t="shared" si="25"/>
        <v>0</v>
      </c>
      <c r="BW30" s="171">
        <f t="shared" si="25"/>
        <v>0</v>
      </c>
      <c r="BX30" s="171">
        <f t="shared" si="25"/>
        <v>0</v>
      </c>
      <c r="BY30" s="171">
        <f t="shared" si="26"/>
        <v>0</v>
      </c>
      <c r="BZ30" s="171">
        <f t="shared" si="27"/>
        <v>0</v>
      </c>
      <c r="CA30" s="171">
        <f t="shared" si="27"/>
        <v>0</v>
      </c>
      <c r="CB30" s="171">
        <f t="shared" si="27"/>
        <v>0</v>
      </c>
      <c r="CC30" s="171">
        <f t="shared" si="28"/>
        <v>0</v>
      </c>
      <c r="CD30" s="171">
        <f t="shared" si="29"/>
        <v>0</v>
      </c>
      <c r="CE30" s="171">
        <f t="shared" si="29"/>
        <v>0</v>
      </c>
      <c r="CF30" s="171">
        <f t="shared" si="29"/>
        <v>0</v>
      </c>
      <c r="CG30" s="171">
        <f t="shared" si="30"/>
        <v>0</v>
      </c>
      <c r="CH30" s="171"/>
    </row>
    <row r="31" spans="1:86" x14ac:dyDescent="0.25">
      <c r="A31" s="174"/>
      <c r="B31" s="161">
        <f>B28+1</f>
        <v>8</v>
      </c>
      <c r="C31" s="216"/>
      <c r="D31" s="216"/>
      <c r="E31" s="216"/>
      <c r="F31" s="216"/>
      <c r="G31" s="216"/>
      <c r="H31" s="217" t="s">
        <v>197</v>
      </c>
      <c r="I31" s="205"/>
      <c r="J31" s="205"/>
      <c r="K31" s="205"/>
      <c r="L31" s="205"/>
      <c r="M31" s="205"/>
      <c r="N31" s="205"/>
      <c r="O31" s="206"/>
      <c r="P31" s="171"/>
      <c r="Q31" s="171"/>
      <c r="R31" s="171"/>
      <c r="S31" s="171">
        <f t="shared" si="32"/>
        <v>0</v>
      </c>
      <c r="T31" s="171"/>
      <c r="U31" s="171"/>
      <c r="V31" s="171"/>
      <c r="W31" s="171">
        <f t="shared" si="33"/>
        <v>0</v>
      </c>
      <c r="X31" s="171"/>
      <c r="Y31" s="171"/>
      <c r="Z31" s="171"/>
      <c r="AA31" s="171">
        <f t="shared" si="34"/>
        <v>0</v>
      </c>
      <c r="AB31" s="171"/>
      <c r="AC31" s="171"/>
      <c r="AD31" s="171"/>
      <c r="AE31" s="171">
        <f t="shared" si="35"/>
        <v>0</v>
      </c>
      <c r="AF31" s="171"/>
      <c r="AG31" s="171"/>
      <c r="AH31" s="171"/>
      <c r="AI31" s="171">
        <f t="shared" si="36"/>
        <v>0</v>
      </c>
      <c r="AJ31" s="171"/>
      <c r="AK31" s="171"/>
      <c r="AL31" s="171"/>
      <c r="AM31" s="171">
        <f t="shared" si="37"/>
        <v>0</v>
      </c>
      <c r="AN31" s="171">
        <f t="shared" si="21"/>
        <v>0</v>
      </c>
      <c r="AO31" s="171">
        <f t="shared" si="21"/>
        <v>0</v>
      </c>
      <c r="AP31" s="171">
        <f t="shared" si="21"/>
        <v>0</v>
      </c>
      <c r="AQ31" s="171">
        <f t="shared" si="22"/>
        <v>0</v>
      </c>
      <c r="AR31" s="174"/>
      <c r="AS31" s="188"/>
      <c r="AT31" s="189" t="str">
        <f>IFERROR(VLOOKUP(AS31,Legenda[],4,FALSE), "[-]")</f>
        <v>[-]</v>
      </c>
      <c r="AU31" s="171"/>
      <c r="AV31" s="171"/>
      <c r="AW31" s="171"/>
      <c r="AX31" s="171"/>
      <c r="AY31" s="171"/>
      <c r="AZ31" s="171"/>
      <c r="BA31" s="174"/>
      <c r="BB31" s="205"/>
      <c r="BC31" s="205"/>
      <c r="BD31" s="205"/>
      <c r="BE31" s="205"/>
      <c r="BF31" s="205"/>
      <c r="BG31" s="206"/>
      <c r="BH31" s="171"/>
      <c r="BI31" s="171"/>
      <c r="BJ31" s="171"/>
      <c r="BK31" s="171">
        <f t="shared" si="38"/>
        <v>0</v>
      </c>
      <c r="BL31" s="171"/>
      <c r="BM31" s="171"/>
      <c r="BN31" s="171"/>
      <c r="BO31" s="171">
        <f t="shared" si="23"/>
        <v>0</v>
      </c>
      <c r="BP31" s="171"/>
      <c r="BQ31" s="171"/>
      <c r="BR31" s="171"/>
      <c r="BS31" s="171">
        <f t="shared" si="24"/>
        <v>0</v>
      </c>
      <c r="BU31" s="171">
        <f t="shared" si="25"/>
        <v>0</v>
      </c>
      <c r="BV31" s="171">
        <f t="shared" si="25"/>
        <v>0</v>
      </c>
      <c r="BW31" s="171">
        <f t="shared" si="25"/>
        <v>0</v>
      </c>
      <c r="BX31" s="171">
        <f t="shared" si="25"/>
        <v>0</v>
      </c>
      <c r="BY31" s="171">
        <f t="shared" si="26"/>
        <v>0</v>
      </c>
      <c r="BZ31" s="171">
        <f t="shared" si="27"/>
        <v>0</v>
      </c>
      <c r="CA31" s="171">
        <f t="shared" si="27"/>
        <v>0</v>
      </c>
      <c r="CB31" s="171">
        <f t="shared" si="27"/>
        <v>0</v>
      </c>
      <c r="CC31" s="171">
        <f t="shared" si="28"/>
        <v>0</v>
      </c>
      <c r="CD31" s="171">
        <f t="shared" si="29"/>
        <v>0</v>
      </c>
      <c r="CE31" s="171">
        <f t="shared" si="29"/>
        <v>0</v>
      </c>
      <c r="CF31" s="171">
        <f t="shared" si="29"/>
        <v>0</v>
      </c>
      <c r="CG31" s="171">
        <f t="shared" si="30"/>
        <v>0</v>
      </c>
      <c r="CH31" s="171"/>
    </row>
    <row r="32" spans="1:86" x14ac:dyDescent="0.25">
      <c r="A32" s="174"/>
      <c r="B32" s="218"/>
      <c r="C32" s="218"/>
      <c r="D32" s="218"/>
      <c r="E32" s="218"/>
      <c r="F32" s="218"/>
      <c r="G32" s="218"/>
      <c r="H32" s="218"/>
      <c r="I32" s="165" t="s">
        <v>199</v>
      </c>
      <c r="J32" s="165"/>
      <c r="K32" s="165"/>
      <c r="L32" s="165"/>
      <c r="M32" s="165"/>
      <c r="N32" s="165"/>
      <c r="O32" s="207"/>
      <c r="P32" s="207">
        <f t="shared" ref="P32:AL32" si="39">SUM(P22:P31)</f>
        <v>0</v>
      </c>
      <c r="Q32" s="207">
        <f t="shared" si="39"/>
        <v>0</v>
      </c>
      <c r="R32" s="207">
        <f t="shared" si="39"/>
        <v>0</v>
      </c>
      <c r="S32" s="207">
        <f t="shared" si="39"/>
        <v>0</v>
      </c>
      <c r="T32" s="207">
        <f t="shared" si="39"/>
        <v>0</v>
      </c>
      <c r="U32" s="207">
        <f t="shared" si="39"/>
        <v>0</v>
      </c>
      <c r="V32" s="207">
        <f t="shared" si="39"/>
        <v>0</v>
      </c>
      <c r="W32" s="207">
        <f t="shared" si="39"/>
        <v>0</v>
      </c>
      <c r="X32" s="207">
        <f t="shared" si="39"/>
        <v>0</v>
      </c>
      <c r="Y32" s="207">
        <f t="shared" si="39"/>
        <v>0</v>
      </c>
      <c r="Z32" s="207">
        <f t="shared" si="39"/>
        <v>0</v>
      </c>
      <c r="AA32" s="207">
        <f t="shared" si="39"/>
        <v>0</v>
      </c>
      <c r="AB32" s="207">
        <f t="shared" si="39"/>
        <v>0</v>
      </c>
      <c r="AC32" s="207">
        <f t="shared" si="39"/>
        <v>0</v>
      </c>
      <c r="AD32" s="207">
        <f t="shared" si="39"/>
        <v>0</v>
      </c>
      <c r="AE32" s="207">
        <f t="shared" si="39"/>
        <v>0</v>
      </c>
      <c r="AF32" s="207">
        <f t="shared" si="39"/>
        <v>0</v>
      </c>
      <c r="AG32" s="207">
        <f t="shared" si="39"/>
        <v>0</v>
      </c>
      <c r="AH32" s="207">
        <f t="shared" si="39"/>
        <v>0</v>
      </c>
      <c r="AI32" s="207">
        <f t="shared" si="39"/>
        <v>0</v>
      </c>
      <c r="AJ32" s="207">
        <f t="shared" si="39"/>
        <v>0</v>
      </c>
      <c r="AK32" s="207">
        <f t="shared" si="39"/>
        <v>0</v>
      </c>
      <c r="AL32" s="207">
        <f t="shared" si="39"/>
        <v>0</v>
      </c>
      <c r="AM32" s="207">
        <f>SUM(AM22:AM31)</f>
        <v>0</v>
      </c>
      <c r="AN32" s="207">
        <f t="shared" ref="AN32:AQ32" si="40">SUM(AN22:AN31)</f>
        <v>0</v>
      </c>
      <c r="AO32" s="207">
        <f t="shared" si="40"/>
        <v>0</v>
      </c>
      <c r="AP32" s="207">
        <f t="shared" si="40"/>
        <v>0</v>
      </c>
      <c r="AQ32" s="207">
        <f t="shared" si="40"/>
        <v>0</v>
      </c>
      <c r="AR32" s="174"/>
      <c r="AS32" s="207"/>
      <c r="AT32" s="207"/>
      <c r="AU32" s="207"/>
      <c r="AV32" s="207"/>
      <c r="AW32" s="207"/>
      <c r="AX32" s="207"/>
      <c r="AY32" s="207"/>
      <c r="AZ32" s="207"/>
      <c r="BA32" s="174"/>
      <c r="BB32" s="165"/>
      <c r="BC32" s="165"/>
      <c r="BD32" s="165"/>
      <c r="BE32" s="165"/>
      <c r="BF32" s="165"/>
      <c r="BG32" s="207"/>
      <c r="BH32" s="207"/>
      <c r="BI32" s="207"/>
      <c r="BJ32" s="207"/>
      <c r="BK32" s="207"/>
      <c r="BL32" s="207"/>
      <c r="BM32" s="207"/>
      <c r="BN32" s="207"/>
      <c r="BO32" s="207"/>
      <c r="BP32" s="207"/>
      <c r="BQ32" s="207"/>
      <c r="BR32" s="207"/>
      <c r="BS32" s="207"/>
      <c r="BU32" s="207"/>
      <c r="BV32" s="207"/>
      <c r="BW32" s="207"/>
      <c r="BX32" s="207"/>
      <c r="BY32" s="207"/>
      <c r="BZ32" s="207"/>
      <c r="CA32" s="207"/>
      <c r="CB32" s="207"/>
      <c r="CC32" s="207"/>
      <c r="CD32" s="207"/>
      <c r="CE32" s="207"/>
      <c r="CF32" s="207"/>
      <c r="CG32" s="207"/>
      <c r="CH32" s="207"/>
    </row>
    <row r="33" spans="1:86" x14ac:dyDescent="0.25">
      <c r="A33" s="174"/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9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174"/>
      <c r="AS33" s="210"/>
      <c r="AT33" s="210"/>
      <c r="AU33" s="210"/>
      <c r="AV33" s="210"/>
      <c r="AW33" s="210"/>
      <c r="AX33" s="210"/>
      <c r="AY33" s="210"/>
      <c r="AZ33" s="210"/>
      <c r="BA33" s="174"/>
      <c r="BB33" s="208"/>
      <c r="BC33" s="208"/>
      <c r="BD33" s="208"/>
      <c r="BE33" s="208"/>
      <c r="BF33" s="208"/>
      <c r="BG33" s="209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U33" s="210"/>
      <c r="BV33" s="210"/>
      <c r="BW33" s="210"/>
      <c r="BX33" s="210"/>
      <c r="BY33" s="210"/>
      <c r="BZ33" s="210"/>
      <c r="CA33" s="210"/>
      <c r="CB33" s="210"/>
      <c r="CC33" s="210"/>
      <c r="CD33" s="210"/>
      <c r="CE33" s="210"/>
      <c r="CF33" s="210"/>
      <c r="CG33" s="210"/>
      <c r="CH33" s="210"/>
    </row>
    <row r="34" spans="1:86" ht="15.75" x14ac:dyDescent="0.25">
      <c r="A34" s="174"/>
      <c r="B34" s="213" t="s">
        <v>233</v>
      </c>
      <c r="C34" s="213"/>
      <c r="D34" s="213"/>
      <c r="E34" s="213"/>
      <c r="F34" s="213"/>
      <c r="G34" s="213"/>
      <c r="H34" s="213"/>
      <c r="I34" s="213"/>
      <c r="J34" s="202"/>
      <c r="K34" s="202"/>
      <c r="L34" s="202"/>
      <c r="M34" s="202"/>
      <c r="N34" s="202"/>
      <c r="O34" s="211"/>
      <c r="P34" s="212"/>
      <c r="Q34" s="212"/>
      <c r="R34" s="212"/>
      <c r="S34" s="212"/>
      <c r="T34" s="212"/>
      <c r="U34" s="212"/>
      <c r="V34" s="212"/>
      <c r="W34" s="212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212"/>
      <c r="AO34" s="212"/>
      <c r="AP34" s="212"/>
      <c r="AQ34" s="212"/>
      <c r="AR34" s="174"/>
      <c r="AS34" s="213"/>
      <c r="AT34" s="213"/>
      <c r="AU34" s="213"/>
      <c r="AV34" s="213"/>
      <c r="AW34" s="213"/>
      <c r="AX34" s="213"/>
      <c r="AY34" s="213"/>
      <c r="AZ34" s="213"/>
      <c r="BA34" s="174"/>
      <c r="BB34" s="202"/>
      <c r="BC34" s="202"/>
      <c r="BD34" s="202"/>
      <c r="BE34" s="202"/>
      <c r="BF34" s="202"/>
      <c r="BG34" s="211"/>
      <c r="BH34" s="212"/>
      <c r="BI34" s="212"/>
      <c r="BJ34" s="212"/>
      <c r="BK34" s="212"/>
      <c r="BL34" s="212"/>
      <c r="BM34" s="212"/>
      <c r="BN34" s="212"/>
      <c r="BO34" s="212"/>
      <c r="BP34" s="212"/>
      <c r="BQ34" s="212"/>
      <c r="BR34" s="212"/>
      <c r="BS34" s="212"/>
      <c r="BU34" s="212"/>
      <c r="BV34" s="212"/>
      <c r="BW34" s="212"/>
      <c r="BX34" s="212"/>
      <c r="BY34" s="212"/>
      <c r="BZ34" s="212"/>
      <c r="CA34" s="212"/>
      <c r="CB34" s="212"/>
      <c r="CC34" s="212"/>
      <c r="CD34" s="212"/>
      <c r="CE34" s="212"/>
      <c r="CF34" s="212"/>
      <c r="CG34" s="212"/>
      <c r="CH34" s="212"/>
    </row>
    <row r="35" spans="1:86" x14ac:dyDescent="0.25">
      <c r="A35" s="174"/>
      <c r="B35" s="161">
        <v>1</v>
      </c>
      <c r="C35" s="216"/>
      <c r="D35" s="216"/>
      <c r="E35" s="216"/>
      <c r="F35" s="216"/>
      <c r="G35" s="216"/>
      <c r="H35" s="217" t="s">
        <v>197</v>
      </c>
      <c r="I35" s="205"/>
      <c r="J35" s="205"/>
      <c r="K35" s="205"/>
      <c r="L35" s="205"/>
      <c r="M35" s="205"/>
      <c r="N35" s="205"/>
      <c r="O35" s="206"/>
      <c r="P35" s="171"/>
      <c r="Q35" s="171"/>
      <c r="R35" s="171"/>
      <c r="S35" s="171">
        <f>SUM(P35:R35)</f>
        <v>0</v>
      </c>
      <c r="T35" s="171"/>
      <c r="U35" s="171"/>
      <c r="V35" s="171"/>
      <c r="W35" s="171">
        <f>SUM(T35:V35)</f>
        <v>0</v>
      </c>
      <c r="X35" s="171"/>
      <c r="Y35" s="171"/>
      <c r="Z35" s="171"/>
      <c r="AA35" s="171">
        <f>SUM(X35:Z35)</f>
        <v>0</v>
      </c>
      <c r="AB35" s="171"/>
      <c r="AC35" s="171"/>
      <c r="AD35" s="171"/>
      <c r="AE35" s="171">
        <f>SUM(AB35:AD35)</f>
        <v>0</v>
      </c>
      <c r="AF35" s="171"/>
      <c r="AG35" s="171"/>
      <c r="AH35" s="171"/>
      <c r="AI35" s="171">
        <f>SUM(AF35:AH35)</f>
        <v>0</v>
      </c>
      <c r="AJ35" s="171"/>
      <c r="AK35" s="171"/>
      <c r="AL35" s="171"/>
      <c r="AM35" s="171">
        <f>SUM(AJ35:AL35)</f>
        <v>0</v>
      </c>
      <c r="AN35" s="171">
        <f t="shared" ref="AN35:AP43" si="41">P35+T35+X35+AB35+AF35+AJ35</f>
        <v>0</v>
      </c>
      <c r="AO35" s="171">
        <f t="shared" si="41"/>
        <v>0</v>
      </c>
      <c r="AP35" s="171">
        <f t="shared" si="41"/>
        <v>0</v>
      </c>
      <c r="AQ35" s="171">
        <f t="shared" ref="AQ35:AQ37" si="42">SUM(AN35:AP35)</f>
        <v>0</v>
      </c>
      <c r="AR35" s="174"/>
      <c r="AS35" s="188"/>
      <c r="AT35" s="189" t="str">
        <f>IFERROR(VLOOKUP(AS35,Legenda[],4,FALSE), "[-]")</f>
        <v>[-]</v>
      </c>
      <c r="AU35" s="171"/>
      <c r="AV35" s="171"/>
      <c r="AW35" s="171"/>
      <c r="AX35" s="171"/>
      <c r="AY35" s="171"/>
      <c r="AZ35" s="171"/>
      <c r="BA35" s="174"/>
      <c r="BB35" s="205"/>
      <c r="BC35" s="205"/>
      <c r="BD35" s="205"/>
      <c r="BE35" s="205"/>
      <c r="BF35" s="205"/>
      <c r="BG35" s="206"/>
      <c r="BH35" s="171"/>
      <c r="BI35" s="171"/>
      <c r="BJ35" s="171"/>
      <c r="BK35" s="171">
        <f t="shared" ref="BK35:BK43" si="43">SUM(BH35:BJ35)</f>
        <v>0</v>
      </c>
      <c r="BL35" s="171"/>
      <c r="BM35" s="171"/>
      <c r="BN35" s="171"/>
      <c r="BO35" s="171">
        <f t="shared" ref="BO35:BO43" si="44">SUM(BL35:BN35)</f>
        <v>0</v>
      </c>
      <c r="BP35" s="171"/>
      <c r="BQ35" s="171"/>
      <c r="BR35" s="171"/>
      <c r="BS35" s="171">
        <f t="shared" ref="BS35:BS43" si="45">SUM(BP35:BR35)</f>
        <v>0</v>
      </c>
      <c r="BU35" s="171">
        <f t="shared" ref="BU35:BX43" si="46">O35-BG35</f>
        <v>0</v>
      </c>
      <c r="BV35" s="171">
        <f t="shared" si="46"/>
        <v>0</v>
      </c>
      <c r="BW35" s="171">
        <f t="shared" si="46"/>
        <v>0</v>
      </c>
      <c r="BX35" s="171">
        <f t="shared" si="46"/>
        <v>0</v>
      </c>
      <c r="BY35" s="171">
        <f t="shared" ref="BY35:BY43" si="47">SUM(BV35:BX35)</f>
        <v>0</v>
      </c>
      <c r="BZ35" s="171">
        <f t="shared" ref="BZ35:CB43" si="48">T35-BL35</f>
        <v>0</v>
      </c>
      <c r="CA35" s="171">
        <f t="shared" si="48"/>
        <v>0</v>
      </c>
      <c r="CB35" s="171">
        <f t="shared" si="48"/>
        <v>0</v>
      </c>
      <c r="CC35" s="171">
        <f t="shared" ref="CC35:CC43" si="49">SUM(BZ35:CB35)</f>
        <v>0</v>
      </c>
      <c r="CD35" s="171">
        <f t="shared" ref="CD35:CF43" si="50">X35-BP35</f>
        <v>0</v>
      </c>
      <c r="CE35" s="171">
        <f t="shared" si="50"/>
        <v>0</v>
      </c>
      <c r="CF35" s="171">
        <f t="shared" si="50"/>
        <v>0</v>
      </c>
      <c r="CG35" s="171">
        <f t="shared" ref="CG35:CG43" si="51">SUM(CD35:CF35)</f>
        <v>0</v>
      </c>
      <c r="CH35" s="171"/>
    </row>
    <row r="36" spans="1:86" x14ac:dyDescent="0.25">
      <c r="A36" s="174"/>
      <c r="B36" s="161">
        <f t="shared" ref="B36:B43" si="52">B35+1</f>
        <v>2</v>
      </c>
      <c r="C36" s="216"/>
      <c r="D36" s="216"/>
      <c r="E36" s="216"/>
      <c r="F36" s="216"/>
      <c r="G36" s="216"/>
      <c r="H36" s="217" t="s">
        <v>197</v>
      </c>
      <c r="I36" s="205"/>
      <c r="J36" s="205"/>
      <c r="K36" s="205"/>
      <c r="L36" s="205"/>
      <c r="M36" s="205"/>
      <c r="N36" s="205"/>
      <c r="O36" s="206"/>
      <c r="P36" s="171"/>
      <c r="Q36" s="171"/>
      <c r="R36" s="171"/>
      <c r="S36" s="171">
        <f t="shared" ref="S36:S43" si="53">SUM(P36:R36)</f>
        <v>0</v>
      </c>
      <c r="T36" s="171"/>
      <c r="U36" s="171"/>
      <c r="V36" s="171"/>
      <c r="W36" s="171">
        <f t="shared" ref="W36:W43" si="54">SUM(T36:V36)</f>
        <v>0</v>
      </c>
      <c r="X36" s="171"/>
      <c r="Y36" s="171"/>
      <c r="Z36" s="171"/>
      <c r="AA36" s="171">
        <f t="shared" ref="AA36:AA43" si="55">SUM(X36:Z36)</f>
        <v>0</v>
      </c>
      <c r="AB36" s="171"/>
      <c r="AC36" s="171"/>
      <c r="AD36" s="171"/>
      <c r="AE36" s="171">
        <f t="shared" ref="AE36:AE43" si="56">SUM(AB36:AD36)</f>
        <v>0</v>
      </c>
      <c r="AF36" s="171"/>
      <c r="AG36" s="171"/>
      <c r="AH36" s="171"/>
      <c r="AI36" s="171">
        <f t="shared" ref="AI36:AI43" si="57">SUM(AF36:AH36)</f>
        <v>0</v>
      </c>
      <c r="AJ36" s="171"/>
      <c r="AK36" s="171"/>
      <c r="AL36" s="171"/>
      <c r="AM36" s="171">
        <f t="shared" ref="AM36:AM43" si="58">SUM(AJ36:AL36)</f>
        <v>0</v>
      </c>
      <c r="AN36" s="171">
        <f t="shared" si="41"/>
        <v>0</v>
      </c>
      <c r="AO36" s="171">
        <f t="shared" si="41"/>
        <v>0</v>
      </c>
      <c r="AP36" s="171">
        <f t="shared" si="41"/>
        <v>0</v>
      </c>
      <c r="AQ36" s="171">
        <f t="shared" si="42"/>
        <v>0</v>
      </c>
      <c r="AR36" s="174"/>
      <c r="AS36" s="188"/>
      <c r="AT36" s="189" t="str">
        <f>IFERROR(VLOOKUP(AS36,Legenda[],4,FALSE), "[-]")</f>
        <v>[-]</v>
      </c>
      <c r="AU36" s="171"/>
      <c r="AV36" s="171"/>
      <c r="AW36" s="171"/>
      <c r="AX36" s="171"/>
      <c r="AY36" s="171"/>
      <c r="AZ36" s="171"/>
      <c r="BA36" s="174"/>
      <c r="BB36" s="205"/>
      <c r="BC36" s="205"/>
      <c r="BD36" s="205"/>
      <c r="BE36" s="205"/>
      <c r="BF36" s="205"/>
      <c r="BG36" s="206"/>
      <c r="BH36" s="171"/>
      <c r="BI36" s="171"/>
      <c r="BJ36" s="171"/>
      <c r="BK36" s="171">
        <f t="shared" si="43"/>
        <v>0</v>
      </c>
      <c r="BL36" s="171"/>
      <c r="BM36" s="171"/>
      <c r="BN36" s="171"/>
      <c r="BO36" s="171">
        <f t="shared" si="44"/>
        <v>0</v>
      </c>
      <c r="BP36" s="171"/>
      <c r="BQ36" s="171"/>
      <c r="BR36" s="171"/>
      <c r="BS36" s="171">
        <f t="shared" si="45"/>
        <v>0</v>
      </c>
      <c r="BU36" s="171">
        <f t="shared" si="46"/>
        <v>0</v>
      </c>
      <c r="BV36" s="171">
        <f t="shared" si="46"/>
        <v>0</v>
      </c>
      <c r="BW36" s="171">
        <f t="shared" si="46"/>
        <v>0</v>
      </c>
      <c r="BX36" s="171">
        <f t="shared" si="46"/>
        <v>0</v>
      </c>
      <c r="BY36" s="171">
        <f t="shared" si="47"/>
        <v>0</v>
      </c>
      <c r="BZ36" s="171">
        <f t="shared" si="48"/>
        <v>0</v>
      </c>
      <c r="CA36" s="171">
        <f t="shared" si="48"/>
        <v>0</v>
      </c>
      <c r="CB36" s="171">
        <f t="shared" si="48"/>
        <v>0</v>
      </c>
      <c r="CC36" s="171">
        <f t="shared" si="49"/>
        <v>0</v>
      </c>
      <c r="CD36" s="171">
        <f t="shared" si="50"/>
        <v>0</v>
      </c>
      <c r="CE36" s="171">
        <f t="shared" si="50"/>
        <v>0</v>
      </c>
      <c r="CF36" s="171">
        <f t="shared" si="50"/>
        <v>0</v>
      </c>
      <c r="CG36" s="171">
        <f t="shared" si="51"/>
        <v>0</v>
      </c>
      <c r="CH36" s="171"/>
    </row>
    <row r="37" spans="1:86" x14ac:dyDescent="0.25">
      <c r="A37" s="174"/>
      <c r="B37" s="161">
        <f t="shared" si="52"/>
        <v>3</v>
      </c>
      <c r="C37" s="216"/>
      <c r="D37" s="216"/>
      <c r="E37" s="216"/>
      <c r="F37" s="216"/>
      <c r="G37" s="216"/>
      <c r="H37" s="217" t="s">
        <v>197</v>
      </c>
      <c r="I37" s="205"/>
      <c r="J37" s="205"/>
      <c r="K37" s="205"/>
      <c r="L37" s="205"/>
      <c r="M37" s="205"/>
      <c r="N37" s="205"/>
      <c r="O37" s="206"/>
      <c r="P37" s="171"/>
      <c r="Q37" s="171"/>
      <c r="R37" s="171"/>
      <c r="S37" s="171">
        <f t="shared" si="53"/>
        <v>0</v>
      </c>
      <c r="T37" s="171"/>
      <c r="U37" s="171"/>
      <c r="V37" s="171"/>
      <c r="W37" s="171">
        <f t="shared" si="54"/>
        <v>0</v>
      </c>
      <c r="X37" s="171"/>
      <c r="Y37" s="171"/>
      <c r="Z37" s="171"/>
      <c r="AA37" s="171">
        <f t="shared" si="55"/>
        <v>0</v>
      </c>
      <c r="AB37" s="171"/>
      <c r="AC37" s="171"/>
      <c r="AD37" s="171"/>
      <c r="AE37" s="171">
        <f t="shared" si="56"/>
        <v>0</v>
      </c>
      <c r="AF37" s="171"/>
      <c r="AG37" s="171"/>
      <c r="AH37" s="171"/>
      <c r="AI37" s="171">
        <f t="shared" si="57"/>
        <v>0</v>
      </c>
      <c r="AJ37" s="171"/>
      <c r="AK37" s="171"/>
      <c r="AL37" s="171"/>
      <c r="AM37" s="171">
        <f t="shared" si="58"/>
        <v>0</v>
      </c>
      <c r="AN37" s="171">
        <f t="shared" si="41"/>
        <v>0</v>
      </c>
      <c r="AO37" s="171">
        <f t="shared" si="41"/>
        <v>0</v>
      </c>
      <c r="AP37" s="171">
        <f t="shared" si="41"/>
        <v>0</v>
      </c>
      <c r="AQ37" s="171">
        <f t="shared" si="42"/>
        <v>0</v>
      </c>
      <c r="AR37" s="174"/>
      <c r="AS37" s="188"/>
      <c r="AT37" s="189" t="str">
        <f>IFERROR(VLOOKUP(AS37,Legenda[],4,FALSE), "[-]")</f>
        <v>[-]</v>
      </c>
      <c r="AU37" s="171"/>
      <c r="AV37" s="171"/>
      <c r="AW37" s="171"/>
      <c r="AX37" s="171"/>
      <c r="AY37" s="171"/>
      <c r="AZ37" s="171"/>
      <c r="BA37" s="174"/>
      <c r="BB37" s="205"/>
      <c r="BC37" s="205"/>
      <c r="BD37" s="205"/>
      <c r="BE37" s="205"/>
      <c r="BF37" s="205"/>
      <c r="BG37" s="206"/>
      <c r="BH37" s="171"/>
      <c r="BI37" s="171"/>
      <c r="BJ37" s="171"/>
      <c r="BK37" s="171">
        <f t="shared" si="43"/>
        <v>0</v>
      </c>
      <c r="BL37" s="171"/>
      <c r="BM37" s="171"/>
      <c r="BN37" s="171"/>
      <c r="BO37" s="171">
        <f t="shared" si="44"/>
        <v>0</v>
      </c>
      <c r="BP37" s="171"/>
      <c r="BQ37" s="171"/>
      <c r="BR37" s="171"/>
      <c r="BS37" s="171">
        <f t="shared" si="45"/>
        <v>0</v>
      </c>
      <c r="BU37" s="171">
        <f t="shared" si="46"/>
        <v>0</v>
      </c>
      <c r="BV37" s="171">
        <f t="shared" si="46"/>
        <v>0</v>
      </c>
      <c r="BW37" s="171">
        <f t="shared" si="46"/>
        <v>0</v>
      </c>
      <c r="BX37" s="171">
        <f t="shared" si="46"/>
        <v>0</v>
      </c>
      <c r="BY37" s="171">
        <f t="shared" si="47"/>
        <v>0</v>
      </c>
      <c r="BZ37" s="171">
        <f t="shared" si="48"/>
        <v>0</v>
      </c>
      <c r="CA37" s="171">
        <f t="shared" si="48"/>
        <v>0</v>
      </c>
      <c r="CB37" s="171">
        <f t="shared" si="48"/>
        <v>0</v>
      </c>
      <c r="CC37" s="171">
        <f t="shared" si="49"/>
        <v>0</v>
      </c>
      <c r="CD37" s="171">
        <f t="shared" si="50"/>
        <v>0</v>
      </c>
      <c r="CE37" s="171">
        <f t="shared" si="50"/>
        <v>0</v>
      </c>
      <c r="CF37" s="171">
        <f t="shared" si="50"/>
        <v>0</v>
      </c>
      <c r="CG37" s="171">
        <f t="shared" si="51"/>
        <v>0</v>
      </c>
      <c r="CH37" s="171"/>
    </row>
    <row r="38" spans="1:86" x14ac:dyDescent="0.25">
      <c r="A38" s="174"/>
      <c r="B38" s="161">
        <f t="shared" si="52"/>
        <v>4</v>
      </c>
      <c r="C38" s="216"/>
      <c r="D38" s="216"/>
      <c r="E38" s="216"/>
      <c r="F38" s="216"/>
      <c r="G38" s="216"/>
      <c r="H38" s="217" t="s">
        <v>197</v>
      </c>
      <c r="I38" s="205"/>
      <c r="J38" s="205"/>
      <c r="K38" s="205"/>
      <c r="L38" s="205"/>
      <c r="M38" s="205"/>
      <c r="N38" s="205"/>
      <c r="O38" s="206"/>
      <c r="P38" s="171"/>
      <c r="Q38" s="171"/>
      <c r="R38" s="171"/>
      <c r="S38" s="171">
        <f t="shared" si="53"/>
        <v>0</v>
      </c>
      <c r="T38" s="171"/>
      <c r="U38" s="171"/>
      <c r="V38" s="171"/>
      <c r="W38" s="171">
        <f t="shared" si="54"/>
        <v>0</v>
      </c>
      <c r="X38" s="171"/>
      <c r="Y38" s="171"/>
      <c r="Z38" s="171"/>
      <c r="AA38" s="171">
        <f t="shared" si="55"/>
        <v>0</v>
      </c>
      <c r="AB38" s="171"/>
      <c r="AC38" s="171"/>
      <c r="AD38" s="171"/>
      <c r="AE38" s="171">
        <f t="shared" si="56"/>
        <v>0</v>
      </c>
      <c r="AF38" s="171"/>
      <c r="AG38" s="171"/>
      <c r="AH38" s="171"/>
      <c r="AI38" s="171">
        <f t="shared" si="57"/>
        <v>0</v>
      </c>
      <c r="AJ38" s="171"/>
      <c r="AK38" s="171"/>
      <c r="AL38" s="171"/>
      <c r="AM38" s="171">
        <f t="shared" si="58"/>
        <v>0</v>
      </c>
      <c r="AN38" s="171">
        <f t="shared" si="41"/>
        <v>0</v>
      </c>
      <c r="AO38" s="171">
        <f t="shared" si="41"/>
        <v>0</v>
      </c>
      <c r="AP38" s="171">
        <f t="shared" si="41"/>
        <v>0</v>
      </c>
      <c r="AQ38" s="171">
        <f>SUM(AN38:AP38)</f>
        <v>0</v>
      </c>
      <c r="AR38" s="174"/>
      <c r="AS38" s="188"/>
      <c r="AT38" s="189" t="str">
        <f>IFERROR(VLOOKUP(AS38,Legenda[],4,FALSE), "[-]")</f>
        <v>[-]</v>
      </c>
      <c r="AU38" s="171"/>
      <c r="AV38" s="171"/>
      <c r="AW38" s="171"/>
      <c r="AX38" s="171"/>
      <c r="AY38" s="171"/>
      <c r="AZ38" s="171"/>
      <c r="BA38" s="174"/>
      <c r="BB38" s="205"/>
      <c r="BC38" s="205"/>
      <c r="BD38" s="205"/>
      <c r="BE38" s="205"/>
      <c r="BF38" s="205"/>
      <c r="BG38" s="206"/>
      <c r="BH38" s="171"/>
      <c r="BI38" s="171"/>
      <c r="BJ38" s="171"/>
      <c r="BK38" s="171">
        <f t="shared" si="43"/>
        <v>0</v>
      </c>
      <c r="BL38" s="171"/>
      <c r="BM38" s="171"/>
      <c r="BN38" s="171"/>
      <c r="BO38" s="171">
        <f t="shared" si="44"/>
        <v>0</v>
      </c>
      <c r="BP38" s="171"/>
      <c r="BQ38" s="171"/>
      <c r="BR38" s="171"/>
      <c r="BS38" s="171">
        <f t="shared" si="45"/>
        <v>0</v>
      </c>
      <c r="BU38" s="171">
        <f t="shared" si="46"/>
        <v>0</v>
      </c>
      <c r="BV38" s="171">
        <f t="shared" si="46"/>
        <v>0</v>
      </c>
      <c r="BW38" s="171">
        <f t="shared" si="46"/>
        <v>0</v>
      </c>
      <c r="BX38" s="171">
        <f t="shared" si="46"/>
        <v>0</v>
      </c>
      <c r="BY38" s="171">
        <f t="shared" si="47"/>
        <v>0</v>
      </c>
      <c r="BZ38" s="171">
        <f t="shared" si="48"/>
        <v>0</v>
      </c>
      <c r="CA38" s="171">
        <f t="shared" si="48"/>
        <v>0</v>
      </c>
      <c r="CB38" s="171">
        <f t="shared" si="48"/>
        <v>0</v>
      </c>
      <c r="CC38" s="171">
        <f t="shared" si="49"/>
        <v>0</v>
      </c>
      <c r="CD38" s="171">
        <f t="shared" si="50"/>
        <v>0</v>
      </c>
      <c r="CE38" s="171">
        <f t="shared" si="50"/>
        <v>0</v>
      </c>
      <c r="CF38" s="171">
        <f t="shared" si="50"/>
        <v>0</v>
      </c>
      <c r="CG38" s="171">
        <f t="shared" si="51"/>
        <v>0</v>
      </c>
      <c r="CH38" s="171"/>
    </row>
    <row r="39" spans="1:86" x14ac:dyDescent="0.25">
      <c r="A39" s="174"/>
      <c r="B39" s="161">
        <f t="shared" si="52"/>
        <v>5</v>
      </c>
      <c r="C39" s="216"/>
      <c r="D39" s="216"/>
      <c r="E39" s="216"/>
      <c r="F39" s="216"/>
      <c r="G39" s="216"/>
      <c r="H39" s="217" t="s">
        <v>197</v>
      </c>
      <c r="I39" s="205"/>
      <c r="J39" s="205"/>
      <c r="K39" s="205"/>
      <c r="L39" s="205"/>
      <c r="M39" s="205"/>
      <c r="N39" s="205"/>
      <c r="O39" s="206"/>
      <c r="P39" s="171"/>
      <c r="Q39" s="171"/>
      <c r="R39" s="171"/>
      <c r="S39" s="171">
        <f t="shared" si="53"/>
        <v>0</v>
      </c>
      <c r="T39" s="171"/>
      <c r="U39" s="171"/>
      <c r="V39" s="171"/>
      <c r="W39" s="171">
        <f t="shared" si="54"/>
        <v>0</v>
      </c>
      <c r="X39" s="171"/>
      <c r="Y39" s="171"/>
      <c r="Z39" s="171"/>
      <c r="AA39" s="171">
        <f t="shared" si="55"/>
        <v>0</v>
      </c>
      <c r="AB39" s="171"/>
      <c r="AC39" s="171"/>
      <c r="AD39" s="171"/>
      <c r="AE39" s="171">
        <f t="shared" si="56"/>
        <v>0</v>
      </c>
      <c r="AF39" s="171"/>
      <c r="AG39" s="171"/>
      <c r="AH39" s="171"/>
      <c r="AI39" s="171">
        <f t="shared" si="57"/>
        <v>0</v>
      </c>
      <c r="AJ39" s="171"/>
      <c r="AK39" s="171"/>
      <c r="AL39" s="171"/>
      <c r="AM39" s="171">
        <f t="shared" si="58"/>
        <v>0</v>
      </c>
      <c r="AN39" s="171">
        <f t="shared" si="41"/>
        <v>0</v>
      </c>
      <c r="AO39" s="171">
        <f t="shared" si="41"/>
        <v>0</v>
      </c>
      <c r="AP39" s="171">
        <f t="shared" si="41"/>
        <v>0</v>
      </c>
      <c r="AQ39" s="171">
        <f t="shared" ref="AQ39:AQ43" si="59">SUM(AN39:AP39)</f>
        <v>0</v>
      </c>
      <c r="AR39" s="174"/>
      <c r="AS39" s="188"/>
      <c r="AT39" s="189" t="str">
        <f>IFERROR(VLOOKUP(AS39,Legenda[],4,FALSE), "[-]")</f>
        <v>[-]</v>
      </c>
      <c r="AU39" s="171"/>
      <c r="AV39" s="171"/>
      <c r="AW39" s="171"/>
      <c r="AX39" s="171"/>
      <c r="AY39" s="171"/>
      <c r="AZ39" s="171"/>
      <c r="BA39" s="174"/>
      <c r="BB39" s="205"/>
      <c r="BC39" s="205"/>
      <c r="BD39" s="205"/>
      <c r="BE39" s="205"/>
      <c r="BF39" s="205"/>
      <c r="BG39" s="206"/>
      <c r="BH39" s="171"/>
      <c r="BI39" s="171"/>
      <c r="BJ39" s="171"/>
      <c r="BK39" s="171">
        <f t="shared" si="43"/>
        <v>0</v>
      </c>
      <c r="BL39" s="171"/>
      <c r="BM39" s="171"/>
      <c r="BN39" s="171"/>
      <c r="BO39" s="171">
        <f t="shared" si="44"/>
        <v>0</v>
      </c>
      <c r="BP39" s="171"/>
      <c r="BQ39" s="171"/>
      <c r="BR39" s="171"/>
      <c r="BS39" s="171">
        <f t="shared" si="45"/>
        <v>0</v>
      </c>
      <c r="BU39" s="171">
        <f t="shared" si="46"/>
        <v>0</v>
      </c>
      <c r="BV39" s="171">
        <f t="shared" si="46"/>
        <v>0</v>
      </c>
      <c r="BW39" s="171">
        <f t="shared" si="46"/>
        <v>0</v>
      </c>
      <c r="BX39" s="171">
        <f t="shared" si="46"/>
        <v>0</v>
      </c>
      <c r="BY39" s="171">
        <f t="shared" si="47"/>
        <v>0</v>
      </c>
      <c r="BZ39" s="171">
        <f t="shared" si="48"/>
        <v>0</v>
      </c>
      <c r="CA39" s="171">
        <f t="shared" si="48"/>
        <v>0</v>
      </c>
      <c r="CB39" s="171">
        <f t="shared" si="48"/>
        <v>0</v>
      </c>
      <c r="CC39" s="171">
        <f t="shared" si="49"/>
        <v>0</v>
      </c>
      <c r="CD39" s="171">
        <f t="shared" si="50"/>
        <v>0</v>
      </c>
      <c r="CE39" s="171">
        <f t="shared" si="50"/>
        <v>0</v>
      </c>
      <c r="CF39" s="171">
        <f t="shared" si="50"/>
        <v>0</v>
      </c>
      <c r="CG39" s="171">
        <f t="shared" si="51"/>
        <v>0</v>
      </c>
      <c r="CH39" s="171"/>
    </row>
    <row r="40" spans="1:86" x14ac:dyDescent="0.25">
      <c r="A40" s="174"/>
      <c r="B40" s="161">
        <f t="shared" si="52"/>
        <v>6</v>
      </c>
      <c r="C40" s="216"/>
      <c r="D40" s="216"/>
      <c r="E40" s="216"/>
      <c r="F40" s="216"/>
      <c r="G40" s="216"/>
      <c r="H40" s="217" t="s">
        <v>197</v>
      </c>
      <c r="I40" s="205"/>
      <c r="J40" s="205"/>
      <c r="K40" s="205"/>
      <c r="L40" s="205"/>
      <c r="M40" s="205"/>
      <c r="N40" s="205"/>
      <c r="O40" s="206"/>
      <c r="P40" s="171"/>
      <c r="Q40" s="171"/>
      <c r="R40" s="171"/>
      <c r="S40" s="171">
        <f t="shared" si="53"/>
        <v>0</v>
      </c>
      <c r="T40" s="171"/>
      <c r="U40" s="171"/>
      <c r="V40" s="171"/>
      <c r="W40" s="171">
        <f t="shared" si="54"/>
        <v>0</v>
      </c>
      <c r="X40" s="171"/>
      <c r="Y40" s="171"/>
      <c r="Z40" s="171"/>
      <c r="AA40" s="171">
        <f t="shared" si="55"/>
        <v>0</v>
      </c>
      <c r="AB40" s="171"/>
      <c r="AC40" s="171"/>
      <c r="AD40" s="171"/>
      <c r="AE40" s="171">
        <f t="shared" si="56"/>
        <v>0</v>
      </c>
      <c r="AF40" s="171"/>
      <c r="AG40" s="171"/>
      <c r="AH40" s="171"/>
      <c r="AI40" s="171">
        <f t="shared" si="57"/>
        <v>0</v>
      </c>
      <c r="AJ40" s="171"/>
      <c r="AK40" s="171"/>
      <c r="AL40" s="171"/>
      <c r="AM40" s="171">
        <f t="shared" si="58"/>
        <v>0</v>
      </c>
      <c r="AN40" s="171">
        <f t="shared" si="41"/>
        <v>0</v>
      </c>
      <c r="AO40" s="171">
        <f t="shared" si="41"/>
        <v>0</v>
      </c>
      <c r="AP40" s="171">
        <f t="shared" si="41"/>
        <v>0</v>
      </c>
      <c r="AQ40" s="171">
        <f t="shared" si="59"/>
        <v>0</v>
      </c>
      <c r="AR40" s="174"/>
      <c r="AS40" s="188"/>
      <c r="AT40" s="189" t="str">
        <f>IFERROR(VLOOKUP(AS40,Legenda[],4,FALSE), "[-]")</f>
        <v>[-]</v>
      </c>
      <c r="AU40" s="171"/>
      <c r="AV40" s="171"/>
      <c r="AW40" s="171"/>
      <c r="AX40" s="171"/>
      <c r="AY40" s="171"/>
      <c r="AZ40" s="171"/>
      <c r="BA40" s="174"/>
      <c r="BB40" s="205"/>
      <c r="BC40" s="205"/>
      <c r="BD40" s="205"/>
      <c r="BE40" s="205"/>
      <c r="BF40" s="205"/>
      <c r="BG40" s="206"/>
      <c r="BH40" s="171"/>
      <c r="BI40" s="171"/>
      <c r="BJ40" s="171"/>
      <c r="BK40" s="171">
        <f t="shared" si="43"/>
        <v>0</v>
      </c>
      <c r="BL40" s="171"/>
      <c r="BM40" s="171"/>
      <c r="BN40" s="171"/>
      <c r="BO40" s="171">
        <f t="shared" si="44"/>
        <v>0</v>
      </c>
      <c r="BP40" s="171"/>
      <c r="BQ40" s="171"/>
      <c r="BR40" s="171"/>
      <c r="BS40" s="171">
        <f t="shared" si="45"/>
        <v>0</v>
      </c>
      <c r="BU40" s="171">
        <f t="shared" si="46"/>
        <v>0</v>
      </c>
      <c r="BV40" s="171">
        <f t="shared" si="46"/>
        <v>0</v>
      </c>
      <c r="BW40" s="171">
        <f t="shared" si="46"/>
        <v>0</v>
      </c>
      <c r="BX40" s="171">
        <f t="shared" si="46"/>
        <v>0</v>
      </c>
      <c r="BY40" s="171">
        <f t="shared" si="47"/>
        <v>0</v>
      </c>
      <c r="BZ40" s="171">
        <f t="shared" si="48"/>
        <v>0</v>
      </c>
      <c r="CA40" s="171">
        <f t="shared" si="48"/>
        <v>0</v>
      </c>
      <c r="CB40" s="171">
        <f t="shared" si="48"/>
        <v>0</v>
      </c>
      <c r="CC40" s="171">
        <f t="shared" si="49"/>
        <v>0</v>
      </c>
      <c r="CD40" s="171">
        <f t="shared" si="50"/>
        <v>0</v>
      </c>
      <c r="CE40" s="171">
        <f t="shared" si="50"/>
        <v>0</v>
      </c>
      <c r="CF40" s="171">
        <f t="shared" si="50"/>
        <v>0</v>
      </c>
      <c r="CG40" s="171">
        <f t="shared" si="51"/>
        <v>0</v>
      </c>
      <c r="CH40" s="171"/>
    </row>
    <row r="41" spans="1:86" x14ac:dyDescent="0.25">
      <c r="A41" s="174"/>
      <c r="B41" s="161">
        <f t="shared" si="52"/>
        <v>7</v>
      </c>
      <c r="C41" s="216"/>
      <c r="D41" s="216"/>
      <c r="E41" s="216"/>
      <c r="F41" s="216"/>
      <c r="G41" s="216"/>
      <c r="H41" s="217" t="s">
        <v>197</v>
      </c>
      <c r="I41" s="205"/>
      <c r="J41" s="205"/>
      <c r="K41" s="205"/>
      <c r="L41" s="205"/>
      <c r="M41" s="205"/>
      <c r="N41" s="205"/>
      <c r="O41" s="206"/>
      <c r="P41" s="171"/>
      <c r="Q41" s="171"/>
      <c r="R41" s="171"/>
      <c r="S41" s="171">
        <f t="shared" si="53"/>
        <v>0</v>
      </c>
      <c r="T41" s="171"/>
      <c r="U41" s="171"/>
      <c r="V41" s="171"/>
      <c r="W41" s="171">
        <f t="shared" si="54"/>
        <v>0</v>
      </c>
      <c r="X41" s="171"/>
      <c r="Y41" s="171"/>
      <c r="Z41" s="171"/>
      <c r="AA41" s="171">
        <f t="shared" si="55"/>
        <v>0</v>
      </c>
      <c r="AB41" s="171"/>
      <c r="AC41" s="171"/>
      <c r="AD41" s="171"/>
      <c r="AE41" s="171">
        <f t="shared" si="56"/>
        <v>0</v>
      </c>
      <c r="AF41" s="171"/>
      <c r="AG41" s="171"/>
      <c r="AH41" s="171"/>
      <c r="AI41" s="171">
        <f t="shared" si="57"/>
        <v>0</v>
      </c>
      <c r="AJ41" s="171"/>
      <c r="AK41" s="171"/>
      <c r="AL41" s="171"/>
      <c r="AM41" s="171">
        <f t="shared" si="58"/>
        <v>0</v>
      </c>
      <c r="AN41" s="171">
        <f t="shared" si="41"/>
        <v>0</v>
      </c>
      <c r="AO41" s="171">
        <f t="shared" si="41"/>
        <v>0</v>
      </c>
      <c r="AP41" s="171">
        <f t="shared" si="41"/>
        <v>0</v>
      </c>
      <c r="AQ41" s="171">
        <f t="shared" si="59"/>
        <v>0</v>
      </c>
      <c r="AR41" s="174"/>
      <c r="AS41" s="188"/>
      <c r="AT41" s="189" t="str">
        <f>IFERROR(VLOOKUP(AS41,Legenda[],4,FALSE), "[-]")</f>
        <v>[-]</v>
      </c>
      <c r="AU41" s="171"/>
      <c r="AV41" s="171"/>
      <c r="AW41" s="171"/>
      <c r="AX41" s="171"/>
      <c r="AY41" s="171"/>
      <c r="AZ41" s="171"/>
      <c r="BA41" s="174"/>
      <c r="BB41" s="205"/>
      <c r="BC41" s="205"/>
      <c r="BD41" s="205"/>
      <c r="BE41" s="205"/>
      <c r="BF41" s="205"/>
      <c r="BG41" s="206"/>
      <c r="BH41" s="171"/>
      <c r="BI41" s="171"/>
      <c r="BJ41" s="171"/>
      <c r="BK41" s="171">
        <f t="shared" si="43"/>
        <v>0</v>
      </c>
      <c r="BL41" s="171"/>
      <c r="BM41" s="171"/>
      <c r="BN41" s="171"/>
      <c r="BO41" s="171">
        <f t="shared" si="44"/>
        <v>0</v>
      </c>
      <c r="BP41" s="171"/>
      <c r="BQ41" s="171"/>
      <c r="BR41" s="171"/>
      <c r="BS41" s="171">
        <f t="shared" si="45"/>
        <v>0</v>
      </c>
      <c r="BU41" s="171">
        <f t="shared" si="46"/>
        <v>0</v>
      </c>
      <c r="BV41" s="171">
        <f t="shared" si="46"/>
        <v>0</v>
      </c>
      <c r="BW41" s="171">
        <f t="shared" si="46"/>
        <v>0</v>
      </c>
      <c r="BX41" s="171">
        <f t="shared" si="46"/>
        <v>0</v>
      </c>
      <c r="BY41" s="171">
        <f t="shared" si="47"/>
        <v>0</v>
      </c>
      <c r="BZ41" s="171">
        <f t="shared" si="48"/>
        <v>0</v>
      </c>
      <c r="CA41" s="171">
        <f t="shared" si="48"/>
        <v>0</v>
      </c>
      <c r="CB41" s="171">
        <f t="shared" si="48"/>
        <v>0</v>
      </c>
      <c r="CC41" s="171">
        <f t="shared" si="49"/>
        <v>0</v>
      </c>
      <c r="CD41" s="171">
        <f t="shared" si="50"/>
        <v>0</v>
      </c>
      <c r="CE41" s="171">
        <f t="shared" si="50"/>
        <v>0</v>
      </c>
      <c r="CF41" s="171">
        <f t="shared" si="50"/>
        <v>0</v>
      </c>
      <c r="CG41" s="171">
        <f t="shared" si="51"/>
        <v>0</v>
      </c>
      <c r="CH41" s="171"/>
    </row>
    <row r="42" spans="1:86" x14ac:dyDescent="0.25">
      <c r="A42" s="174"/>
      <c r="B42" s="161">
        <f t="shared" si="52"/>
        <v>8</v>
      </c>
      <c r="C42" s="216"/>
      <c r="D42" s="216"/>
      <c r="E42" s="216"/>
      <c r="F42" s="216"/>
      <c r="G42" s="216"/>
      <c r="H42" s="217" t="s">
        <v>197</v>
      </c>
      <c r="I42" s="205"/>
      <c r="J42" s="205"/>
      <c r="K42" s="205"/>
      <c r="L42" s="205"/>
      <c r="M42" s="205"/>
      <c r="N42" s="205"/>
      <c r="O42" s="206"/>
      <c r="P42" s="171"/>
      <c r="Q42" s="171"/>
      <c r="R42" s="171"/>
      <c r="S42" s="171">
        <f t="shared" si="53"/>
        <v>0</v>
      </c>
      <c r="T42" s="171"/>
      <c r="U42" s="171"/>
      <c r="V42" s="171"/>
      <c r="W42" s="171">
        <f t="shared" si="54"/>
        <v>0</v>
      </c>
      <c r="X42" s="171"/>
      <c r="Y42" s="171"/>
      <c r="Z42" s="171"/>
      <c r="AA42" s="171">
        <f t="shared" si="55"/>
        <v>0</v>
      </c>
      <c r="AB42" s="171"/>
      <c r="AC42" s="171"/>
      <c r="AD42" s="171"/>
      <c r="AE42" s="171">
        <f t="shared" si="56"/>
        <v>0</v>
      </c>
      <c r="AF42" s="171"/>
      <c r="AG42" s="171"/>
      <c r="AH42" s="171"/>
      <c r="AI42" s="171">
        <f t="shared" si="57"/>
        <v>0</v>
      </c>
      <c r="AJ42" s="171"/>
      <c r="AK42" s="171"/>
      <c r="AL42" s="171"/>
      <c r="AM42" s="171">
        <f t="shared" si="58"/>
        <v>0</v>
      </c>
      <c r="AN42" s="171">
        <f t="shared" si="41"/>
        <v>0</v>
      </c>
      <c r="AO42" s="171">
        <f t="shared" si="41"/>
        <v>0</v>
      </c>
      <c r="AP42" s="171">
        <f t="shared" si="41"/>
        <v>0</v>
      </c>
      <c r="AQ42" s="171">
        <f t="shared" si="59"/>
        <v>0</v>
      </c>
      <c r="AR42" s="174"/>
      <c r="AS42" s="188"/>
      <c r="AT42" s="189" t="str">
        <f>IFERROR(VLOOKUP(AS42,Legenda[],4,FALSE), "[-]")</f>
        <v>[-]</v>
      </c>
      <c r="AU42" s="171"/>
      <c r="AV42" s="171"/>
      <c r="AW42" s="171"/>
      <c r="AX42" s="171"/>
      <c r="AY42" s="171"/>
      <c r="AZ42" s="171"/>
      <c r="BA42" s="174"/>
      <c r="BB42" s="205"/>
      <c r="BC42" s="205"/>
      <c r="BD42" s="205"/>
      <c r="BE42" s="205"/>
      <c r="BF42" s="205"/>
      <c r="BG42" s="206"/>
      <c r="BH42" s="171"/>
      <c r="BI42" s="171"/>
      <c r="BJ42" s="171"/>
      <c r="BK42" s="171">
        <f t="shared" si="43"/>
        <v>0</v>
      </c>
      <c r="BL42" s="171"/>
      <c r="BM42" s="171"/>
      <c r="BN42" s="171"/>
      <c r="BO42" s="171">
        <f t="shared" si="44"/>
        <v>0</v>
      </c>
      <c r="BP42" s="171"/>
      <c r="BQ42" s="171"/>
      <c r="BR42" s="171"/>
      <c r="BS42" s="171">
        <f t="shared" si="45"/>
        <v>0</v>
      </c>
      <c r="BU42" s="171">
        <f t="shared" si="46"/>
        <v>0</v>
      </c>
      <c r="BV42" s="171">
        <f t="shared" si="46"/>
        <v>0</v>
      </c>
      <c r="BW42" s="171">
        <f t="shared" si="46"/>
        <v>0</v>
      </c>
      <c r="BX42" s="171">
        <f t="shared" si="46"/>
        <v>0</v>
      </c>
      <c r="BY42" s="171">
        <f t="shared" si="47"/>
        <v>0</v>
      </c>
      <c r="BZ42" s="171">
        <f t="shared" si="48"/>
        <v>0</v>
      </c>
      <c r="CA42" s="171">
        <f t="shared" si="48"/>
        <v>0</v>
      </c>
      <c r="CB42" s="171">
        <f t="shared" si="48"/>
        <v>0</v>
      </c>
      <c r="CC42" s="171">
        <f t="shared" si="49"/>
        <v>0</v>
      </c>
      <c r="CD42" s="171">
        <f t="shared" si="50"/>
        <v>0</v>
      </c>
      <c r="CE42" s="171">
        <f t="shared" si="50"/>
        <v>0</v>
      </c>
      <c r="CF42" s="171">
        <f t="shared" si="50"/>
        <v>0</v>
      </c>
      <c r="CG42" s="171">
        <f t="shared" si="51"/>
        <v>0</v>
      </c>
      <c r="CH42" s="171"/>
    </row>
    <row r="43" spans="1:86" x14ac:dyDescent="0.25">
      <c r="A43" s="174"/>
      <c r="B43" s="161">
        <f t="shared" si="52"/>
        <v>9</v>
      </c>
      <c r="C43" s="216"/>
      <c r="D43" s="216"/>
      <c r="E43" s="216"/>
      <c r="F43" s="216"/>
      <c r="G43" s="216"/>
      <c r="H43" s="217" t="s">
        <v>197</v>
      </c>
      <c r="I43" s="205"/>
      <c r="J43" s="205"/>
      <c r="K43" s="205"/>
      <c r="L43" s="205"/>
      <c r="M43" s="205"/>
      <c r="N43" s="205"/>
      <c r="O43" s="206"/>
      <c r="P43" s="171"/>
      <c r="Q43" s="171"/>
      <c r="R43" s="171"/>
      <c r="S43" s="171">
        <f t="shared" si="53"/>
        <v>0</v>
      </c>
      <c r="T43" s="171"/>
      <c r="U43" s="171"/>
      <c r="V43" s="171"/>
      <c r="W43" s="171">
        <f t="shared" si="54"/>
        <v>0</v>
      </c>
      <c r="X43" s="171"/>
      <c r="Y43" s="171"/>
      <c r="Z43" s="171"/>
      <c r="AA43" s="171">
        <f t="shared" si="55"/>
        <v>0</v>
      </c>
      <c r="AB43" s="171"/>
      <c r="AC43" s="171"/>
      <c r="AD43" s="171"/>
      <c r="AE43" s="171">
        <f t="shared" si="56"/>
        <v>0</v>
      </c>
      <c r="AF43" s="171"/>
      <c r="AG43" s="171"/>
      <c r="AH43" s="171"/>
      <c r="AI43" s="171">
        <f t="shared" si="57"/>
        <v>0</v>
      </c>
      <c r="AJ43" s="171"/>
      <c r="AK43" s="171"/>
      <c r="AL43" s="171"/>
      <c r="AM43" s="171">
        <f t="shared" si="58"/>
        <v>0</v>
      </c>
      <c r="AN43" s="171">
        <f t="shared" si="41"/>
        <v>0</v>
      </c>
      <c r="AO43" s="171">
        <f t="shared" si="41"/>
        <v>0</v>
      </c>
      <c r="AP43" s="171">
        <f t="shared" si="41"/>
        <v>0</v>
      </c>
      <c r="AQ43" s="171">
        <f t="shared" si="59"/>
        <v>0</v>
      </c>
      <c r="AR43" s="174"/>
      <c r="AS43" s="188"/>
      <c r="AT43" s="189" t="str">
        <f>IFERROR(VLOOKUP(AS43,Legenda[],4,FALSE), "[-]")</f>
        <v>[-]</v>
      </c>
      <c r="AU43" s="171"/>
      <c r="AV43" s="171"/>
      <c r="AW43" s="171"/>
      <c r="AX43" s="171"/>
      <c r="AY43" s="171"/>
      <c r="AZ43" s="171"/>
      <c r="BA43" s="174"/>
      <c r="BB43" s="205"/>
      <c r="BC43" s="205"/>
      <c r="BD43" s="205"/>
      <c r="BE43" s="205"/>
      <c r="BF43" s="205"/>
      <c r="BG43" s="206"/>
      <c r="BH43" s="171"/>
      <c r="BI43" s="171"/>
      <c r="BJ43" s="171"/>
      <c r="BK43" s="171">
        <f t="shared" si="43"/>
        <v>0</v>
      </c>
      <c r="BL43" s="171"/>
      <c r="BM43" s="171"/>
      <c r="BN43" s="171"/>
      <c r="BO43" s="171">
        <f t="shared" si="44"/>
        <v>0</v>
      </c>
      <c r="BP43" s="171"/>
      <c r="BQ43" s="171"/>
      <c r="BR43" s="171"/>
      <c r="BS43" s="171">
        <f t="shared" si="45"/>
        <v>0</v>
      </c>
      <c r="BU43" s="171">
        <f t="shared" si="46"/>
        <v>0</v>
      </c>
      <c r="BV43" s="171">
        <f t="shared" si="46"/>
        <v>0</v>
      </c>
      <c r="BW43" s="171">
        <f t="shared" si="46"/>
        <v>0</v>
      </c>
      <c r="BX43" s="171">
        <f t="shared" si="46"/>
        <v>0</v>
      </c>
      <c r="BY43" s="171">
        <f t="shared" si="47"/>
        <v>0</v>
      </c>
      <c r="BZ43" s="171">
        <f t="shared" si="48"/>
        <v>0</v>
      </c>
      <c r="CA43" s="171">
        <f t="shared" si="48"/>
        <v>0</v>
      </c>
      <c r="CB43" s="171">
        <f t="shared" si="48"/>
        <v>0</v>
      </c>
      <c r="CC43" s="171">
        <f t="shared" si="49"/>
        <v>0</v>
      </c>
      <c r="CD43" s="171">
        <f t="shared" si="50"/>
        <v>0</v>
      </c>
      <c r="CE43" s="171">
        <f t="shared" si="50"/>
        <v>0</v>
      </c>
      <c r="CF43" s="171">
        <f t="shared" si="50"/>
        <v>0</v>
      </c>
      <c r="CG43" s="171">
        <f t="shared" si="51"/>
        <v>0</v>
      </c>
      <c r="CH43" s="171"/>
    </row>
    <row r="44" spans="1:86" x14ac:dyDescent="0.25">
      <c r="A44" s="174"/>
      <c r="B44" s="218"/>
      <c r="C44" s="218"/>
      <c r="D44" s="218"/>
      <c r="E44" s="218"/>
      <c r="F44" s="218"/>
      <c r="G44" s="218"/>
      <c r="H44" s="218"/>
      <c r="I44" s="165" t="s">
        <v>199</v>
      </c>
      <c r="J44" s="165"/>
      <c r="K44" s="165"/>
      <c r="L44" s="165"/>
      <c r="M44" s="165"/>
      <c r="N44" s="165"/>
      <c r="O44" s="207"/>
      <c r="P44" s="207">
        <f>SUM(P35:P43)</f>
        <v>0</v>
      </c>
      <c r="Q44" s="207">
        <f t="shared" ref="Q44:AQ44" si="60">SUM(Q35:Q43)</f>
        <v>0</v>
      </c>
      <c r="R44" s="207">
        <f t="shared" si="60"/>
        <v>0</v>
      </c>
      <c r="S44" s="207">
        <f t="shared" si="60"/>
        <v>0</v>
      </c>
      <c r="T44" s="207">
        <f t="shared" si="60"/>
        <v>0</v>
      </c>
      <c r="U44" s="207">
        <f t="shared" si="60"/>
        <v>0</v>
      </c>
      <c r="V44" s="207">
        <f t="shared" si="60"/>
        <v>0</v>
      </c>
      <c r="W44" s="207">
        <f t="shared" si="60"/>
        <v>0</v>
      </c>
      <c r="X44" s="207">
        <f t="shared" si="60"/>
        <v>0</v>
      </c>
      <c r="Y44" s="207">
        <f t="shared" si="60"/>
        <v>0</v>
      </c>
      <c r="Z44" s="207">
        <f t="shared" si="60"/>
        <v>0</v>
      </c>
      <c r="AA44" s="207">
        <f t="shared" si="60"/>
        <v>0</v>
      </c>
      <c r="AB44" s="207">
        <f t="shared" si="60"/>
        <v>0</v>
      </c>
      <c r="AC44" s="207">
        <f t="shared" si="60"/>
        <v>0</v>
      </c>
      <c r="AD44" s="207">
        <f t="shared" si="60"/>
        <v>0</v>
      </c>
      <c r="AE44" s="207">
        <f t="shared" si="60"/>
        <v>0</v>
      </c>
      <c r="AF44" s="207">
        <f t="shared" si="60"/>
        <v>0</v>
      </c>
      <c r="AG44" s="207">
        <f t="shared" si="60"/>
        <v>0</v>
      </c>
      <c r="AH44" s="207">
        <f t="shared" si="60"/>
        <v>0</v>
      </c>
      <c r="AI44" s="207">
        <f t="shared" si="60"/>
        <v>0</v>
      </c>
      <c r="AJ44" s="207">
        <f t="shared" si="60"/>
        <v>0</v>
      </c>
      <c r="AK44" s="207">
        <f t="shared" si="60"/>
        <v>0</v>
      </c>
      <c r="AL44" s="207">
        <f t="shared" si="60"/>
        <v>0</v>
      </c>
      <c r="AM44" s="207">
        <f t="shared" si="60"/>
        <v>0</v>
      </c>
      <c r="AN44" s="207">
        <f t="shared" si="60"/>
        <v>0</v>
      </c>
      <c r="AO44" s="207">
        <f t="shared" si="60"/>
        <v>0</v>
      </c>
      <c r="AP44" s="207">
        <f t="shared" si="60"/>
        <v>0</v>
      </c>
      <c r="AQ44" s="207">
        <f t="shared" si="60"/>
        <v>0</v>
      </c>
      <c r="AR44" s="174"/>
      <c r="AS44" s="207"/>
      <c r="AT44" s="207"/>
      <c r="AU44" s="207"/>
      <c r="AV44" s="207"/>
      <c r="AW44" s="207"/>
      <c r="AX44" s="207"/>
      <c r="AY44" s="207"/>
      <c r="AZ44" s="207"/>
      <c r="BA44" s="174"/>
      <c r="BB44" s="165"/>
      <c r="BC44" s="165"/>
      <c r="BD44" s="165"/>
      <c r="BE44" s="165"/>
      <c r="BF44" s="165"/>
      <c r="BG44" s="207"/>
      <c r="BH44" s="207"/>
      <c r="BI44" s="207"/>
      <c r="BJ44" s="207"/>
      <c r="BK44" s="207"/>
      <c r="BL44" s="207"/>
      <c r="BM44" s="207"/>
      <c r="BN44" s="207"/>
      <c r="BO44" s="207"/>
      <c r="BP44" s="207"/>
      <c r="BQ44" s="207"/>
      <c r="BR44" s="207"/>
      <c r="BS44" s="207"/>
      <c r="BU44" s="207"/>
      <c r="BV44" s="207"/>
      <c r="BW44" s="207"/>
      <c r="BX44" s="207"/>
      <c r="BY44" s="207"/>
      <c r="BZ44" s="207"/>
      <c r="CA44" s="207"/>
      <c r="CB44" s="207"/>
      <c r="CC44" s="207"/>
      <c r="CD44" s="207"/>
      <c r="CE44" s="207"/>
      <c r="CF44" s="207"/>
      <c r="CG44" s="207"/>
      <c r="CH44" s="207"/>
    </row>
    <row r="45" spans="1:86" x14ac:dyDescent="0.25">
      <c r="A45" s="174"/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22" t="s">
        <v>395</v>
      </c>
      <c r="P45" s="311">
        <f>P19+P32+P44</f>
        <v>0</v>
      </c>
      <c r="Q45" s="311">
        <f t="shared" ref="Q45:AL45" si="61">Q19+Q32+Q44</f>
        <v>0</v>
      </c>
      <c r="R45" s="311">
        <f t="shared" si="61"/>
        <v>0</v>
      </c>
      <c r="S45" s="311">
        <f t="shared" si="61"/>
        <v>0</v>
      </c>
      <c r="T45" s="311">
        <f t="shared" si="61"/>
        <v>0</v>
      </c>
      <c r="U45" s="311">
        <f t="shared" si="61"/>
        <v>0</v>
      </c>
      <c r="V45" s="311">
        <f t="shared" si="61"/>
        <v>0</v>
      </c>
      <c r="W45" s="311">
        <f t="shared" si="61"/>
        <v>0</v>
      </c>
      <c r="X45" s="311">
        <f t="shared" si="61"/>
        <v>0</v>
      </c>
      <c r="Y45" s="311">
        <f t="shared" si="61"/>
        <v>0</v>
      </c>
      <c r="Z45" s="311">
        <f t="shared" si="61"/>
        <v>0</v>
      </c>
      <c r="AA45" s="311">
        <f t="shared" si="61"/>
        <v>0</v>
      </c>
      <c r="AB45" s="311">
        <f t="shared" si="61"/>
        <v>0</v>
      </c>
      <c r="AC45" s="311">
        <f t="shared" si="61"/>
        <v>0</v>
      </c>
      <c r="AD45" s="311">
        <f t="shared" si="61"/>
        <v>0</v>
      </c>
      <c r="AE45" s="311">
        <f t="shared" si="61"/>
        <v>0</v>
      </c>
      <c r="AF45" s="311">
        <f t="shared" si="61"/>
        <v>0</v>
      </c>
      <c r="AG45" s="311">
        <f t="shared" si="61"/>
        <v>0</v>
      </c>
      <c r="AH45" s="311">
        <f t="shared" si="61"/>
        <v>0</v>
      </c>
      <c r="AI45" s="311">
        <f t="shared" si="61"/>
        <v>0</v>
      </c>
      <c r="AJ45" s="311">
        <f t="shared" si="61"/>
        <v>0</v>
      </c>
      <c r="AK45" s="311">
        <f t="shared" si="61"/>
        <v>0</v>
      </c>
      <c r="AL45" s="311">
        <f t="shared" si="61"/>
        <v>0</v>
      </c>
      <c r="AM45" s="311">
        <f>AM19+AM32+AM44</f>
        <v>0</v>
      </c>
      <c r="AN45" s="311">
        <f t="shared" ref="AN45:AP45" si="62">AN19+AN32+AN44</f>
        <v>0</v>
      </c>
      <c r="AO45" s="311">
        <f t="shared" si="62"/>
        <v>0</v>
      </c>
      <c r="AP45" s="311">
        <f t="shared" si="62"/>
        <v>0</v>
      </c>
      <c r="AQ45" s="311">
        <f>AQ19+AQ32+AQ44</f>
        <v>0</v>
      </c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98"/>
      <c r="BC45" s="198"/>
      <c r="BD45" s="198"/>
      <c r="BE45" s="198"/>
      <c r="BF45" s="198"/>
      <c r="BG45" s="199"/>
      <c r="BH45" s="199"/>
      <c r="BI45" s="199"/>
      <c r="BJ45" s="199"/>
      <c r="BK45" s="199"/>
      <c r="BL45" s="199"/>
      <c r="BM45" s="199"/>
      <c r="BN45" s="199"/>
      <c r="BO45" s="199"/>
      <c r="BP45" s="199"/>
      <c r="BQ45" s="199"/>
      <c r="BR45" s="199"/>
      <c r="BS45" s="199"/>
    </row>
    <row r="46" spans="1:86" ht="15.75" x14ac:dyDescent="0.25">
      <c r="A46" s="174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43"/>
      <c r="BC46" s="143"/>
      <c r="BD46" s="143"/>
      <c r="BE46" s="143"/>
      <c r="BF46" s="143"/>
      <c r="BG46" s="143"/>
      <c r="BH46" s="143"/>
      <c r="BI46" s="143"/>
      <c r="BJ46" s="143"/>
      <c r="BK46" s="143"/>
      <c r="BL46" s="143"/>
      <c r="BM46" s="143"/>
      <c r="BN46" s="143"/>
      <c r="BO46" s="143"/>
      <c r="BP46" s="143"/>
      <c r="BQ46" s="143"/>
      <c r="BR46" s="143"/>
      <c r="BS46" s="143"/>
    </row>
    <row r="47" spans="1:86" ht="15.75" x14ac:dyDescent="0.25">
      <c r="A47" s="174"/>
      <c r="B47" s="143"/>
      <c r="C47" s="143"/>
      <c r="D47" s="143"/>
      <c r="E47" s="143"/>
      <c r="F47" s="143"/>
      <c r="G47" s="143"/>
      <c r="H47" s="143"/>
      <c r="K47" s="143"/>
      <c r="L47" s="143"/>
      <c r="M47" s="143"/>
      <c r="N47" s="143"/>
      <c r="O47" s="322" t="s">
        <v>402</v>
      </c>
      <c r="P47" s="186">
        <f>'P1_podm.-odb.'!P47</f>
        <v>0</v>
      </c>
      <c r="Q47" s="186">
        <f>'P1_podm.-odb.'!Q47</f>
        <v>0</v>
      </c>
      <c r="R47" s="186">
        <f>'P1_podm.-odb.'!R47</f>
        <v>0</v>
      </c>
      <c r="S47" s="143"/>
      <c r="T47" s="186">
        <f>'P1_podm.-odb.'!T47</f>
        <v>0</v>
      </c>
      <c r="U47" s="186">
        <f>'P1_podm.-odb.'!U47</f>
        <v>0</v>
      </c>
      <c r="V47" s="186">
        <f>'P1_podm.-odb.'!V47</f>
        <v>0</v>
      </c>
      <c r="W47" s="143"/>
      <c r="X47" s="186">
        <f>'P1_podm.-odb.'!X47</f>
        <v>0</v>
      </c>
      <c r="Y47" s="186">
        <f>'P1_podm.-odb.'!Y47</f>
        <v>0</v>
      </c>
      <c r="Z47" s="186">
        <f>'P1_podm.-odb.'!Z47</f>
        <v>0</v>
      </c>
      <c r="AA47" s="143"/>
      <c r="AB47" s="186">
        <f>'P1_podm.-odb.'!AB47</f>
        <v>0</v>
      </c>
      <c r="AC47" s="186">
        <f>'P1_podm.-odb.'!AC47</f>
        <v>0</v>
      </c>
      <c r="AD47" s="186">
        <f>'P1_podm.-odb.'!AD47</f>
        <v>0</v>
      </c>
      <c r="AE47" s="143"/>
      <c r="AF47" s="186">
        <f>'P1_podm.-odb.'!AF47</f>
        <v>0</v>
      </c>
      <c r="AG47" s="186">
        <f>'P1_podm.-odb.'!AG47</f>
        <v>0</v>
      </c>
      <c r="AH47" s="186">
        <f>'P1_podm.-odb.'!AH47</f>
        <v>0</v>
      </c>
      <c r="AI47" s="143"/>
      <c r="AJ47" s="186">
        <f>'P1_podm.-odb.'!AJ47</f>
        <v>0</v>
      </c>
      <c r="AK47" s="186">
        <f>'P1_podm.-odb.'!AK47</f>
        <v>0</v>
      </c>
      <c r="AL47" s="186">
        <f>'P1_podm.-odb.'!AL47</f>
        <v>0</v>
      </c>
      <c r="AM47" s="143"/>
      <c r="AN47" s="143"/>
      <c r="AO47" s="143"/>
      <c r="AP47" s="143"/>
      <c r="AQ47" s="143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4"/>
      <c r="BL47" s="174"/>
      <c r="BM47" s="174"/>
      <c r="BN47" s="174"/>
      <c r="BO47" s="174"/>
      <c r="BP47" s="174"/>
      <c r="BQ47" s="174"/>
      <c r="BR47" s="174"/>
      <c r="BS47" s="174"/>
    </row>
    <row r="48" spans="1:86" ht="15.75" x14ac:dyDescent="0.25">
      <c r="A48" s="174"/>
      <c r="B48" s="143"/>
      <c r="C48" s="143"/>
      <c r="D48" s="143"/>
      <c r="E48" s="143"/>
      <c r="F48" s="143"/>
      <c r="G48" s="143"/>
      <c r="H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3"/>
      <c r="BQ48" s="143"/>
      <c r="BR48" s="143"/>
      <c r="BS48" s="143"/>
    </row>
    <row r="49" spans="1:71" ht="15.75" x14ac:dyDescent="0.25">
      <c r="A49" s="174"/>
      <c r="B49" s="143"/>
      <c r="C49" s="143"/>
      <c r="D49" s="143"/>
      <c r="E49" s="143"/>
      <c r="F49" s="143"/>
      <c r="G49" s="143"/>
      <c r="H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  <c r="BP49" s="143"/>
      <c r="BQ49" s="143"/>
      <c r="BR49" s="143"/>
      <c r="BS49" s="143"/>
    </row>
    <row r="50" spans="1:71" ht="15" customHeight="1" x14ac:dyDescent="0.25">
      <c r="O50" s="416" t="s">
        <v>234</v>
      </c>
      <c r="P50" s="416"/>
      <c r="Q50" s="416"/>
      <c r="R50" s="416"/>
      <c r="S50" s="416"/>
      <c r="T50" s="416"/>
      <c r="U50" s="416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416"/>
      <c r="AG50" s="416"/>
      <c r="AH50" s="416"/>
      <c r="AI50" s="416"/>
      <c r="AJ50" s="416"/>
      <c r="AK50" s="416"/>
      <c r="AL50" s="416"/>
      <c r="AM50" s="416"/>
      <c r="AN50" s="143"/>
      <c r="AO50" s="143"/>
      <c r="AP50" s="143"/>
      <c r="AQ50" s="143"/>
      <c r="AT50" s="416" t="s">
        <v>69</v>
      </c>
      <c r="AU50" s="416"/>
      <c r="AV50" s="416"/>
      <c r="AW50" s="416"/>
      <c r="AX50" s="416"/>
      <c r="AY50" s="416"/>
      <c r="AZ50" s="416"/>
    </row>
    <row r="51" spans="1:71" ht="15.6" customHeight="1" x14ac:dyDescent="0.25">
      <c r="J51" s="51" t="s">
        <v>1</v>
      </c>
      <c r="K51" s="428" t="s">
        <v>2</v>
      </c>
      <c r="L51" s="429"/>
      <c r="M51" s="430"/>
      <c r="N51" s="52"/>
      <c r="O51" s="441" t="str">
        <f>O5</f>
        <v>Łączna wartość projektu</v>
      </c>
      <c r="P51" s="463">
        <f>P5</f>
        <v>2023</v>
      </c>
      <c r="Q51" s="464"/>
      <c r="R51" s="464"/>
      <c r="S51" s="465"/>
      <c r="T51" s="463">
        <f>T5</f>
        <v>2024</v>
      </c>
      <c r="U51" s="464"/>
      <c r="V51" s="464"/>
      <c r="W51" s="465"/>
      <c r="X51" s="463">
        <f>X5</f>
        <v>2025</v>
      </c>
      <c r="Y51" s="464"/>
      <c r="Z51" s="464"/>
      <c r="AA51" s="465"/>
      <c r="AB51" s="463">
        <f>AB5</f>
        <v>2026</v>
      </c>
      <c r="AC51" s="464"/>
      <c r="AD51" s="464"/>
      <c r="AE51" s="465"/>
      <c r="AF51" s="463">
        <f>AF5</f>
        <v>2027</v>
      </c>
      <c r="AG51" s="464"/>
      <c r="AH51" s="464"/>
      <c r="AI51" s="465"/>
      <c r="AJ51" s="463">
        <f>AJ5</f>
        <v>2028</v>
      </c>
      <c r="AK51" s="464"/>
      <c r="AL51" s="464"/>
      <c r="AM51" s="465"/>
      <c r="AN51" s="143"/>
      <c r="AO51" s="143"/>
      <c r="AP51" s="143"/>
      <c r="AQ51" s="143"/>
      <c r="AT51" s="20" t="s">
        <v>70</v>
      </c>
      <c r="AU51" s="20">
        <f t="shared" ref="AU51:AZ51" si="63">AU6</f>
        <v>0</v>
      </c>
      <c r="AV51" s="20">
        <f t="shared" si="63"/>
        <v>0</v>
      </c>
      <c r="AW51" s="20">
        <f t="shared" si="63"/>
        <v>0</v>
      </c>
      <c r="AX51" s="20">
        <f t="shared" si="63"/>
        <v>0</v>
      </c>
      <c r="AY51" s="20">
        <f t="shared" si="63"/>
        <v>0</v>
      </c>
      <c r="AZ51" s="20">
        <f t="shared" si="63"/>
        <v>0</v>
      </c>
    </row>
    <row r="52" spans="1:71" ht="31.5" x14ac:dyDescent="0.25">
      <c r="J52" s="51"/>
      <c r="K52" s="428"/>
      <c r="L52" s="429"/>
      <c r="M52" s="430"/>
      <c r="N52" s="52"/>
      <c r="O52" s="442"/>
      <c r="P52" s="179" t="s">
        <v>223</v>
      </c>
      <c r="Q52" s="179" t="s">
        <v>224</v>
      </c>
      <c r="R52" s="179" t="s">
        <v>369</v>
      </c>
      <c r="S52" s="179" t="s">
        <v>225</v>
      </c>
      <c r="T52" s="179" t="s">
        <v>223</v>
      </c>
      <c r="U52" s="179" t="s">
        <v>224</v>
      </c>
      <c r="V52" s="179" t="s">
        <v>369</v>
      </c>
      <c r="W52" s="179" t="s">
        <v>225</v>
      </c>
      <c r="X52" s="179" t="s">
        <v>223</v>
      </c>
      <c r="Y52" s="179" t="s">
        <v>224</v>
      </c>
      <c r="Z52" s="179" t="s">
        <v>369</v>
      </c>
      <c r="AA52" s="179" t="s">
        <v>225</v>
      </c>
      <c r="AB52" s="179" t="s">
        <v>223</v>
      </c>
      <c r="AC52" s="179" t="s">
        <v>224</v>
      </c>
      <c r="AD52" s="179" t="s">
        <v>369</v>
      </c>
      <c r="AE52" s="179" t="s">
        <v>225</v>
      </c>
      <c r="AF52" s="179" t="s">
        <v>223</v>
      </c>
      <c r="AG52" s="179" t="s">
        <v>224</v>
      </c>
      <c r="AH52" s="179" t="s">
        <v>369</v>
      </c>
      <c r="AI52" s="179" t="s">
        <v>225</v>
      </c>
      <c r="AJ52" s="179" t="s">
        <v>223</v>
      </c>
      <c r="AK52" s="179" t="s">
        <v>224</v>
      </c>
      <c r="AL52" s="179" t="s">
        <v>369</v>
      </c>
      <c r="AM52" s="179" t="s">
        <v>225</v>
      </c>
      <c r="AN52" s="143"/>
      <c r="AO52" s="143"/>
      <c r="AP52" s="143"/>
      <c r="AQ52" s="143"/>
      <c r="AT52" s="20"/>
      <c r="AU52" s="20"/>
      <c r="AV52" s="20"/>
      <c r="AW52" s="20"/>
      <c r="AX52" s="20"/>
      <c r="AY52" s="20"/>
      <c r="AZ52" s="20"/>
    </row>
    <row r="53" spans="1:71" ht="15.75" x14ac:dyDescent="0.25">
      <c r="J53" s="21" t="s">
        <v>4</v>
      </c>
      <c r="K53" s="431" t="s">
        <v>5</v>
      </c>
      <c r="L53" s="432"/>
      <c r="M53" s="433"/>
      <c r="N53" s="21" t="s">
        <v>6</v>
      </c>
      <c r="O53" s="21" t="s">
        <v>7</v>
      </c>
      <c r="P53" s="21" t="s">
        <v>8</v>
      </c>
      <c r="Q53" s="21" t="s">
        <v>9</v>
      </c>
      <c r="R53" s="21" t="s">
        <v>10</v>
      </c>
      <c r="S53" s="21" t="s">
        <v>11</v>
      </c>
      <c r="T53" s="21" t="s">
        <v>27</v>
      </c>
      <c r="U53" s="21" t="s">
        <v>30</v>
      </c>
      <c r="V53" s="21" t="s">
        <v>33</v>
      </c>
      <c r="W53" s="21" t="s">
        <v>35</v>
      </c>
      <c r="X53" s="21" t="s">
        <v>37</v>
      </c>
      <c r="Y53" s="21" t="s">
        <v>39</v>
      </c>
      <c r="Z53" s="21" t="s">
        <v>41</v>
      </c>
      <c r="AA53" s="21" t="s">
        <v>42</v>
      </c>
      <c r="AB53" s="21" t="s">
        <v>43</v>
      </c>
      <c r="AC53" s="21" t="s">
        <v>44</v>
      </c>
      <c r="AD53" s="21" t="s">
        <v>45</v>
      </c>
      <c r="AE53" s="21" t="s">
        <v>48</v>
      </c>
      <c r="AF53" s="21" t="s">
        <v>50</v>
      </c>
      <c r="AG53" s="21" t="s">
        <v>51</v>
      </c>
      <c r="AH53" s="21" t="s">
        <v>52</v>
      </c>
      <c r="AI53" s="21" t="s">
        <v>54</v>
      </c>
      <c r="AJ53" s="21" t="s">
        <v>57</v>
      </c>
      <c r="AK53" s="21" t="s">
        <v>60</v>
      </c>
      <c r="AL53" s="21" t="s">
        <v>61</v>
      </c>
      <c r="AM53" s="21" t="s">
        <v>148</v>
      </c>
      <c r="AN53" s="143"/>
      <c r="AO53" s="143"/>
      <c r="AP53" s="143"/>
      <c r="AQ53" s="143"/>
      <c r="AT53" s="21" t="s">
        <v>149</v>
      </c>
      <c r="AU53" s="21" t="s">
        <v>150</v>
      </c>
      <c r="AV53" s="21" t="s">
        <v>167</v>
      </c>
      <c r="AW53" s="21" t="s">
        <v>168</v>
      </c>
      <c r="AX53" s="21" t="s">
        <v>169</v>
      </c>
      <c r="AY53" s="21" t="s">
        <v>170</v>
      </c>
      <c r="AZ53" s="21" t="s">
        <v>171</v>
      </c>
    </row>
    <row r="54" spans="1:71" ht="16.5" x14ac:dyDescent="0.25">
      <c r="J54" s="22"/>
      <c r="K54" s="434" t="s">
        <v>62</v>
      </c>
      <c r="L54" s="435"/>
      <c r="M54" s="436"/>
      <c r="N54" s="24" t="s">
        <v>4</v>
      </c>
      <c r="O54" s="25">
        <f>SUM(O55:O60)</f>
        <v>0</v>
      </c>
      <c r="P54" s="25">
        <f t="shared" ref="P54:AM54" si="64">SUM(P55:P60)</f>
        <v>0</v>
      </c>
      <c r="Q54" s="25">
        <f t="shared" si="64"/>
        <v>0</v>
      </c>
      <c r="R54" s="25">
        <f>SUM(R55:R60)</f>
        <v>0</v>
      </c>
      <c r="S54" s="25">
        <f t="shared" si="64"/>
        <v>0</v>
      </c>
      <c r="T54" s="25">
        <f t="shared" si="64"/>
        <v>0</v>
      </c>
      <c r="U54" s="25">
        <f t="shared" si="64"/>
        <v>0</v>
      </c>
      <c r="V54" s="25">
        <f>SUM(V55:V60)</f>
        <v>0</v>
      </c>
      <c r="W54" s="25">
        <f t="shared" si="64"/>
        <v>0</v>
      </c>
      <c r="X54" s="25">
        <f t="shared" si="64"/>
        <v>0</v>
      </c>
      <c r="Y54" s="25">
        <f t="shared" si="64"/>
        <v>0</v>
      </c>
      <c r="Z54" s="25">
        <f>SUM(Z55:Z60)</f>
        <v>0</v>
      </c>
      <c r="AA54" s="25">
        <f t="shared" si="64"/>
        <v>0</v>
      </c>
      <c r="AB54" s="25">
        <f t="shared" si="64"/>
        <v>0</v>
      </c>
      <c r="AC54" s="25">
        <f t="shared" si="64"/>
        <v>0</v>
      </c>
      <c r="AD54" s="25">
        <f>SUM(AD55:AD60)</f>
        <v>0</v>
      </c>
      <c r="AE54" s="25">
        <f t="shared" si="64"/>
        <v>0</v>
      </c>
      <c r="AF54" s="25">
        <f t="shared" si="64"/>
        <v>0</v>
      </c>
      <c r="AG54" s="25">
        <f t="shared" si="64"/>
        <v>0</v>
      </c>
      <c r="AH54" s="25">
        <f>SUM(AH55:AH60)</f>
        <v>0</v>
      </c>
      <c r="AI54" s="25">
        <f t="shared" si="64"/>
        <v>0</v>
      </c>
      <c r="AJ54" s="25">
        <f t="shared" si="64"/>
        <v>0</v>
      </c>
      <c r="AK54" s="25">
        <f t="shared" si="64"/>
        <v>0</v>
      </c>
      <c r="AL54" s="25">
        <f>SUM(AL55:AL60)</f>
        <v>0</v>
      </c>
      <c r="AM54" s="25">
        <f t="shared" si="64"/>
        <v>0</v>
      </c>
      <c r="AN54" s="143"/>
      <c r="AO54" s="143"/>
      <c r="AP54" s="143"/>
      <c r="AQ54" s="143"/>
      <c r="AT54" s="24"/>
      <c r="AU54" s="25"/>
      <c r="AV54" s="25"/>
      <c r="AW54" s="25"/>
      <c r="AX54" s="25"/>
      <c r="AY54" s="25"/>
      <c r="AZ54" s="25"/>
    </row>
    <row r="55" spans="1:71" ht="15.75" x14ac:dyDescent="0.25">
      <c r="J55" s="31" t="s">
        <v>0</v>
      </c>
      <c r="K55" s="423" t="str">
        <f>'tabele techniczne'!D5</f>
        <v>Rozwój sieci dla OZE, magazynów ee, e-mobility</v>
      </c>
      <c r="L55" s="424"/>
      <c r="M55" s="425"/>
      <c r="N55" s="15" t="s">
        <v>5</v>
      </c>
      <c r="O55" s="16">
        <f t="shared" ref="O55:X60" si="65">SUMIF($AS$8:$AS$44,$K55,O$8:O$44)</f>
        <v>0</v>
      </c>
      <c r="P55" s="16">
        <f t="shared" si="65"/>
        <v>0</v>
      </c>
      <c r="Q55" s="16">
        <f t="shared" si="65"/>
        <v>0</v>
      </c>
      <c r="R55" s="16">
        <f t="shared" si="65"/>
        <v>0</v>
      </c>
      <c r="S55" s="16">
        <f t="shared" si="65"/>
        <v>0</v>
      </c>
      <c r="T55" s="16">
        <f t="shared" si="65"/>
        <v>0</v>
      </c>
      <c r="U55" s="16">
        <f t="shared" si="65"/>
        <v>0</v>
      </c>
      <c r="V55" s="16">
        <f t="shared" si="65"/>
        <v>0</v>
      </c>
      <c r="W55" s="16">
        <f t="shared" si="65"/>
        <v>0</v>
      </c>
      <c r="X55" s="16">
        <f t="shared" si="65"/>
        <v>0</v>
      </c>
      <c r="Y55" s="16">
        <f t="shared" ref="Y55:AM60" si="66">SUMIF($AS$8:$AS$44,$K55,Y$8:Y$44)</f>
        <v>0</v>
      </c>
      <c r="Z55" s="16">
        <f t="shared" si="66"/>
        <v>0</v>
      </c>
      <c r="AA55" s="16">
        <f t="shared" si="66"/>
        <v>0</v>
      </c>
      <c r="AB55" s="16">
        <f t="shared" si="66"/>
        <v>0</v>
      </c>
      <c r="AC55" s="16">
        <f t="shared" si="66"/>
        <v>0</v>
      </c>
      <c r="AD55" s="16">
        <f t="shared" si="66"/>
        <v>0</v>
      </c>
      <c r="AE55" s="16">
        <f t="shared" si="66"/>
        <v>0</v>
      </c>
      <c r="AF55" s="16">
        <f t="shared" si="66"/>
        <v>0</v>
      </c>
      <c r="AG55" s="16">
        <f t="shared" si="66"/>
        <v>0</v>
      </c>
      <c r="AH55" s="16">
        <f t="shared" si="66"/>
        <v>0</v>
      </c>
      <c r="AI55" s="16">
        <f t="shared" si="66"/>
        <v>0</v>
      </c>
      <c r="AJ55" s="16">
        <f t="shared" si="66"/>
        <v>0</v>
      </c>
      <c r="AK55" s="16">
        <f t="shared" si="66"/>
        <v>0</v>
      </c>
      <c r="AL55" s="16">
        <f t="shared" si="66"/>
        <v>0</v>
      </c>
      <c r="AM55" s="16">
        <f t="shared" si="66"/>
        <v>0</v>
      </c>
      <c r="AN55" s="143"/>
      <c r="AO55" s="143"/>
      <c r="AP55" s="143"/>
      <c r="AQ55" s="143"/>
      <c r="AT55" s="34" t="s">
        <v>71</v>
      </c>
      <c r="AU55" s="16">
        <f t="shared" ref="AU55:AZ60" si="67">SUMIF($AS$8:$AS$44,$K55,AU$8:AU$44)</f>
        <v>0</v>
      </c>
      <c r="AV55" s="16">
        <f t="shared" si="67"/>
        <v>0</v>
      </c>
      <c r="AW55" s="16">
        <f t="shared" si="67"/>
        <v>0</v>
      </c>
      <c r="AX55" s="16">
        <f t="shared" si="67"/>
        <v>0</v>
      </c>
      <c r="AY55" s="16">
        <f t="shared" si="67"/>
        <v>0</v>
      </c>
      <c r="AZ55" s="16">
        <f t="shared" si="67"/>
        <v>0</v>
      </c>
    </row>
    <row r="56" spans="1:71" ht="15.75" x14ac:dyDescent="0.25">
      <c r="J56" s="29" t="s">
        <v>19</v>
      </c>
      <c r="K56" s="423" t="str">
        <f>'tabele techniczne'!D6</f>
        <v>Zmiana struktury sieci WN i SN na kablową</v>
      </c>
      <c r="L56" s="424"/>
      <c r="M56" s="425"/>
      <c r="N56" s="15" t="s">
        <v>6</v>
      </c>
      <c r="O56" s="16">
        <f t="shared" si="65"/>
        <v>0</v>
      </c>
      <c r="P56" s="16">
        <f t="shared" si="65"/>
        <v>0</v>
      </c>
      <c r="Q56" s="16">
        <f t="shared" si="65"/>
        <v>0</v>
      </c>
      <c r="R56" s="16">
        <f t="shared" si="65"/>
        <v>0</v>
      </c>
      <c r="S56" s="16">
        <f t="shared" si="65"/>
        <v>0</v>
      </c>
      <c r="T56" s="16">
        <f t="shared" si="65"/>
        <v>0</v>
      </c>
      <c r="U56" s="16">
        <f t="shared" si="65"/>
        <v>0</v>
      </c>
      <c r="V56" s="16">
        <f t="shared" si="65"/>
        <v>0</v>
      </c>
      <c r="W56" s="16">
        <f t="shared" si="65"/>
        <v>0</v>
      </c>
      <c r="X56" s="16">
        <f t="shared" si="65"/>
        <v>0</v>
      </c>
      <c r="Y56" s="16">
        <f t="shared" si="66"/>
        <v>0</v>
      </c>
      <c r="Z56" s="16">
        <f t="shared" si="66"/>
        <v>0</v>
      </c>
      <c r="AA56" s="16">
        <f t="shared" si="66"/>
        <v>0</v>
      </c>
      <c r="AB56" s="16">
        <f t="shared" si="66"/>
        <v>0</v>
      </c>
      <c r="AC56" s="16">
        <f t="shared" si="66"/>
        <v>0</v>
      </c>
      <c r="AD56" s="16">
        <f t="shared" si="66"/>
        <v>0</v>
      </c>
      <c r="AE56" s="16">
        <f t="shared" si="66"/>
        <v>0</v>
      </c>
      <c r="AF56" s="16">
        <f t="shared" si="66"/>
        <v>0</v>
      </c>
      <c r="AG56" s="16">
        <f t="shared" si="66"/>
        <v>0</v>
      </c>
      <c r="AH56" s="16">
        <f t="shared" si="66"/>
        <v>0</v>
      </c>
      <c r="AI56" s="16">
        <f t="shared" si="66"/>
        <v>0</v>
      </c>
      <c r="AJ56" s="16">
        <f t="shared" si="66"/>
        <v>0</v>
      </c>
      <c r="AK56" s="16">
        <f t="shared" si="66"/>
        <v>0</v>
      </c>
      <c r="AL56" s="16">
        <f t="shared" si="66"/>
        <v>0</v>
      </c>
      <c r="AM56" s="16">
        <f t="shared" si="66"/>
        <v>0</v>
      </c>
      <c r="AN56" s="143"/>
      <c r="AO56" s="143"/>
      <c r="AP56" s="143"/>
      <c r="AQ56" s="143"/>
      <c r="AT56" s="34" t="s">
        <v>71</v>
      </c>
      <c r="AU56" s="16">
        <f t="shared" si="67"/>
        <v>0</v>
      </c>
      <c r="AV56" s="16">
        <f t="shared" si="67"/>
        <v>0</v>
      </c>
      <c r="AW56" s="16">
        <f t="shared" si="67"/>
        <v>0</v>
      </c>
      <c r="AX56" s="16">
        <f t="shared" si="67"/>
        <v>0</v>
      </c>
      <c r="AY56" s="16">
        <f t="shared" si="67"/>
        <v>0</v>
      </c>
      <c r="AZ56" s="16">
        <f t="shared" si="67"/>
        <v>0</v>
      </c>
    </row>
    <row r="57" spans="1:71" ht="15.75" x14ac:dyDescent="0.25">
      <c r="J57" s="31" t="s">
        <v>28</v>
      </c>
      <c r="K57" s="423" t="str">
        <f>'tabele techniczne'!D7</f>
        <v>Cyfryzacja i automatyzacja</v>
      </c>
      <c r="L57" s="424"/>
      <c r="M57" s="425"/>
      <c r="N57" s="15" t="s">
        <v>7</v>
      </c>
      <c r="O57" s="16">
        <f t="shared" si="65"/>
        <v>0</v>
      </c>
      <c r="P57" s="16">
        <f t="shared" si="65"/>
        <v>0</v>
      </c>
      <c r="Q57" s="16">
        <f t="shared" si="65"/>
        <v>0</v>
      </c>
      <c r="R57" s="16">
        <f t="shared" si="65"/>
        <v>0</v>
      </c>
      <c r="S57" s="16">
        <f t="shared" si="65"/>
        <v>0</v>
      </c>
      <c r="T57" s="16">
        <f t="shared" si="65"/>
        <v>0</v>
      </c>
      <c r="U57" s="16">
        <f t="shared" si="65"/>
        <v>0</v>
      </c>
      <c r="V57" s="16">
        <f t="shared" si="65"/>
        <v>0</v>
      </c>
      <c r="W57" s="16">
        <f t="shared" si="65"/>
        <v>0</v>
      </c>
      <c r="X57" s="16">
        <f t="shared" si="65"/>
        <v>0</v>
      </c>
      <c r="Y57" s="16">
        <f t="shared" si="66"/>
        <v>0</v>
      </c>
      <c r="Z57" s="16">
        <f t="shared" si="66"/>
        <v>0</v>
      </c>
      <c r="AA57" s="16">
        <f t="shared" si="66"/>
        <v>0</v>
      </c>
      <c r="AB57" s="16">
        <f t="shared" si="66"/>
        <v>0</v>
      </c>
      <c r="AC57" s="16">
        <f t="shared" si="66"/>
        <v>0</v>
      </c>
      <c r="AD57" s="16">
        <f t="shared" si="66"/>
        <v>0</v>
      </c>
      <c r="AE57" s="16">
        <f t="shared" si="66"/>
        <v>0</v>
      </c>
      <c r="AF57" s="16">
        <f t="shared" si="66"/>
        <v>0</v>
      </c>
      <c r="AG57" s="16">
        <f t="shared" si="66"/>
        <v>0</v>
      </c>
      <c r="AH57" s="16">
        <f t="shared" si="66"/>
        <v>0</v>
      </c>
      <c r="AI57" s="16">
        <f t="shared" si="66"/>
        <v>0</v>
      </c>
      <c r="AJ57" s="16">
        <f t="shared" si="66"/>
        <v>0</v>
      </c>
      <c r="AK57" s="16">
        <f t="shared" si="66"/>
        <v>0</v>
      </c>
      <c r="AL57" s="16">
        <f t="shared" si="66"/>
        <v>0</v>
      </c>
      <c r="AM57" s="16">
        <f t="shared" si="66"/>
        <v>0</v>
      </c>
      <c r="AN57" s="143"/>
      <c r="AO57" s="143"/>
      <c r="AP57" s="143"/>
      <c r="AQ57" s="143"/>
      <c r="AT57" s="34" t="s">
        <v>72</v>
      </c>
      <c r="AU57" s="16">
        <f t="shared" si="67"/>
        <v>0</v>
      </c>
      <c r="AV57" s="16">
        <f t="shared" si="67"/>
        <v>0</v>
      </c>
      <c r="AW57" s="16">
        <f t="shared" si="67"/>
        <v>0</v>
      </c>
      <c r="AX57" s="16">
        <f t="shared" si="67"/>
        <v>0</v>
      </c>
      <c r="AY57" s="16">
        <f t="shared" si="67"/>
        <v>0</v>
      </c>
      <c r="AZ57" s="16">
        <f t="shared" si="67"/>
        <v>0</v>
      </c>
    </row>
    <row r="58" spans="1:71" ht="15.75" x14ac:dyDescent="0.25">
      <c r="J58" s="29" t="s">
        <v>31</v>
      </c>
      <c r="K58" s="423" t="str">
        <f>'tabele techniczne'!D8</f>
        <v>Liczniki Zdalnego Odczytu</v>
      </c>
      <c r="L58" s="424"/>
      <c r="M58" s="425"/>
      <c r="N58" s="15" t="s">
        <v>8</v>
      </c>
      <c r="O58" s="16">
        <f t="shared" si="65"/>
        <v>0</v>
      </c>
      <c r="P58" s="16">
        <f t="shared" si="65"/>
        <v>0</v>
      </c>
      <c r="Q58" s="16">
        <f t="shared" si="65"/>
        <v>0</v>
      </c>
      <c r="R58" s="16">
        <f t="shared" si="65"/>
        <v>0</v>
      </c>
      <c r="S58" s="16">
        <f t="shared" si="65"/>
        <v>0</v>
      </c>
      <c r="T58" s="16">
        <f t="shared" si="65"/>
        <v>0</v>
      </c>
      <c r="U58" s="16">
        <f t="shared" si="65"/>
        <v>0</v>
      </c>
      <c r="V58" s="16">
        <f t="shared" si="65"/>
        <v>0</v>
      </c>
      <c r="W58" s="16">
        <f t="shared" si="65"/>
        <v>0</v>
      </c>
      <c r="X58" s="16">
        <f t="shared" si="65"/>
        <v>0</v>
      </c>
      <c r="Y58" s="16">
        <f t="shared" si="66"/>
        <v>0</v>
      </c>
      <c r="Z58" s="16">
        <f t="shared" si="66"/>
        <v>0</v>
      </c>
      <c r="AA58" s="16">
        <f t="shared" si="66"/>
        <v>0</v>
      </c>
      <c r="AB58" s="16">
        <f t="shared" si="66"/>
        <v>0</v>
      </c>
      <c r="AC58" s="16">
        <f t="shared" si="66"/>
        <v>0</v>
      </c>
      <c r="AD58" s="16">
        <f t="shared" si="66"/>
        <v>0</v>
      </c>
      <c r="AE58" s="16">
        <f t="shared" si="66"/>
        <v>0</v>
      </c>
      <c r="AF58" s="16">
        <f t="shared" si="66"/>
        <v>0</v>
      </c>
      <c r="AG58" s="16">
        <f t="shared" si="66"/>
        <v>0</v>
      </c>
      <c r="AH58" s="16">
        <f t="shared" si="66"/>
        <v>0</v>
      </c>
      <c r="AI58" s="16">
        <f t="shared" si="66"/>
        <v>0</v>
      </c>
      <c r="AJ58" s="16">
        <f t="shared" si="66"/>
        <v>0</v>
      </c>
      <c r="AK58" s="16">
        <f t="shared" si="66"/>
        <v>0</v>
      </c>
      <c r="AL58" s="16">
        <f t="shared" si="66"/>
        <v>0</v>
      </c>
      <c r="AM58" s="16">
        <f t="shared" si="66"/>
        <v>0</v>
      </c>
      <c r="AN58" s="143"/>
      <c r="AO58" s="143"/>
      <c r="AP58" s="143"/>
      <c r="AQ58" s="143"/>
      <c r="AT58" s="34" t="s">
        <v>73</v>
      </c>
      <c r="AU58" s="16">
        <f t="shared" si="67"/>
        <v>0</v>
      </c>
      <c r="AV58" s="16">
        <f t="shared" si="67"/>
        <v>0</v>
      </c>
      <c r="AW58" s="16">
        <f t="shared" si="67"/>
        <v>0</v>
      </c>
      <c r="AX58" s="16">
        <f t="shared" si="67"/>
        <v>0</v>
      </c>
      <c r="AY58" s="16">
        <f t="shared" si="67"/>
        <v>0</v>
      </c>
      <c r="AZ58" s="16">
        <f t="shared" si="67"/>
        <v>0</v>
      </c>
    </row>
    <row r="59" spans="1:71" ht="15.75" x14ac:dyDescent="0.25">
      <c r="J59" s="31" t="s">
        <v>55</v>
      </c>
      <c r="K59" s="423" t="str">
        <f>'tabele techniczne'!D9</f>
        <v>Przyłączenia Klientów</v>
      </c>
      <c r="L59" s="424"/>
      <c r="M59" s="425"/>
      <c r="N59" s="15" t="s">
        <v>9</v>
      </c>
      <c r="O59" s="16">
        <f t="shared" si="65"/>
        <v>0</v>
      </c>
      <c r="P59" s="16">
        <f t="shared" si="65"/>
        <v>0</v>
      </c>
      <c r="Q59" s="16">
        <f t="shared" si="65"/>
        <v>0</v>
      </c>
      <c r="R59" s="16">
        <f t="shared" si="65"/>
        <v>0</v>
      </c>
      <c r="S59" s="16">
        <f t="shared" si="65"/>
        <v>0</v>
      </c>
      <c r="T59" s="16">
        <f t="shared" si="65"/>
        <v>0</v>
      </c>
      <c r="U59" s="16">
        <f t="shared" si="65"/>
        <v>0</v>
      </c>
      <c r="V59" s="16">
        <f t="shared" si="65"/>
        <v>0</v>
      </c>
      <c r="W59" s="16">
        <f t="shared" si="65"/>
        <v>0</v>
      </c>
      <c r="X59" s="16">
        <f t="shared" si="65"/>
        <v>0</v>
      </c>
      <c r="Y59" s="16">
        <f t="shared" si="66"/>
        <v>0</v>
      </c>
      <c r="Z59" s="16">
        <f t="shared" si="66"/>
        <v>0</v>
      </c>
      <c r="AA59" s="16">
        <f t="shared" si="66"/>
        <v>0</v>
      </c>
      <c r="AB59" s="16">
        <f t="shared" si="66"/>
        <v>0</v>
      </c>
      <c r="AC59" s="16">
        <f t="shared" si="66"/>
        <v>0</v>
      </c>
      <c r="AD59" s="16">
        <f t="shared" si="66"/>
        <v>0</v>
      </c>
      <c r="AE59" s="16">
        <f t="shared" si="66"/>
        <v>0</v>
      </c>
      <c r="AF59" s="16">
        <f t="shared" si="66"/>
        <v>0</v>
      </c>
      <c r="AG59" s="16">
        <f t="shared" si="66"/>
        <v>0</v>
      </c>
      <c r="AH59" s="16">
        <f t="shared" si="66"/>
        <v>0</v>
      </c>
      <c r="AI59" s="16">
        <f t="shared" si="66"/>
        <v>0</v>
      </c>
      <c r="AJ59" s="16">
        <f t="shared" si="66"/>
        <v>0</v>
      </c>
      <c r="AK59" s="16">
        <f t="shared" si="66"/>
        <v>0</v>
      </c>
      <c r="AL59" s="16">
        <f t="shared" si="66"/>
        <v>0</v>
      </c>
      <c r="AM59" s="16">
        <f t="shared" si="66"/>
        <v>0</v>
      </c>
      <c r="AN59" s="143"/>
      <c r="AO59" s="143"/>
      <c r="AP59" s="143"/>
      <c r="AQ59" s="143"/>
      <c r="AT59" s="34" t="s">
        <v>74</v>
      </c>
      <c r="AU59" s="16">
        <f t="shared" si="67"/>
        <v>0</v>
      </c>
      <c r="AV59" s="16">
        <f t="shared" si="67"/>
        <v>0</v>
      </c>
      <c r="AW59" s="16">
        <f t="shared" si="67"/>
        <v>0</v>
      </c>
      <c r="AX59" s="16">
        <f t="shared" si="67"/>
        <v>0</v>
      </c>
      <c r="AY59" s="16">
        <f t="shared" si="67"/>
        <v>0</v>
      </c>
      <c r="AZ59" s="16">
        <f t="shared" si="67"/>
        <v>0</v>
      </c>
    </row>
    <row r="60" spans="1:71" ht="15.75" x14ac:dyDescent="0.25">
      <c r="J60" s="29" t="s">
        <v>58</v>
      </c>
      <c r="K60" s="423" t="str">
        <f>'tabele techniczne'!D10</f>
        <v>Pozostałe nakłady inwestycyjne</v>
      </c>
      <c r="L60" s="424"/>
      <c r="M60" s="425"/>
      <c r="N60" s="28" t="s">
        <v>10</v>
      </c>
      <c r="O60" s="297">
        <f t="shared" si="65"/>
        <v>0</v>
      </c>
      <c r="P60" s="297">
        <f t="shared" si="65"/>
        <v>0</v>
      </c>
      <c r="Q60" s="297">
        <f t="shared" si="65"/>
        <v>0</v>
      </c>
      <c r="R60" s="297">
        <f t="shared" si="65"/>
        <v>0</v>
      </c>
      <c r="S60" s="297">
        <f t="shared" si="65"/>
        <v>0</v>
      </c>
      <c r="T60" s="297">
        <f t="shared" si="65"/>
        <v>0</v>
      </c>
      <c r="U60" s="16">
        <f t="shared" si="65"/>
        <v>0</v>
      </c>
      <c r="V60" s="16">
        <f t="shared" si="65"/>
        <v>0</v>
      </c>
      <c r="W60" s="16">
        <f t="shared" si="65"/>
        <v>0</v>
      </c>
      <c r="X60" s="16">
        <f t="shared" si="65"/>
        <v>0</v>
      </c>
      <c r="Y60" s="16">
        <f t="shared" si="66"/>
        <v>0</v>
      </c>
      <c r="Z60" s="16">
        <f t="shared" si="66"/>
        <v>0</v>
      </c>
      <c r="AA60" s="16">
        <f t="shared" si="66"/>
        <v>0</v>
      </c>
      <c r="AB60" s="16">
        <f t="shared" si="66"/>
        <v>0</v>
      </c>
      <c r="AC60" s="16">
        <f t="shared" si="66"/>
        <v>0</v>
      </c>
      <c r="AD60" s="16">
        <f t="shared" si="66"/>
        <v>0</v>
      </c>
      <c r="AE60" s="16">
        <f t="shared" si="66"/>
        <v>0</v>
      </c>
      <c r="AF60" s="16">
        <f t="shared" si="66"/>
        <v>0</v>
      </c>
      <c r="AG60" s="16">
        <f t="shared" si="66"/>
        <v>0</v>
      </c>
      <c r="AH60" s="16">
        <f t="shared" si="66"/>
        <v>0</v>
      </c>
      <c r="AI60" s="16">
        <f t="shared" si="66"/>
        <v>0</v>
      </c>
      <c r="AJ60" s="16">
        <f t="shared" si="66"/>
        <v>0</v>
      </c>
      <c r="AK60" s="16">
        <f t="shared" si="66"/>
        <v>0</v>
      </c>
      <c r="AL60" s="16">
        <f t="shared" si="66"/>
        <v>0</v>
      </c>
      <c r="AM60" s="16">
        <f t="shared" si="66"/>
        <v>0</v>
      </c>
      <c r="AN60" s="143"/>
      <c r="AO60" s="143"/>
      <c r="AP60" s="143"/>
      <c r="AQ60" s="143"/>
      <c r="AT60" s="34" t="s">
        <v>75</v>
      </c>
      <c r="AU60" s="16">
        <f t="shared" si="67"/>
        <v>0</v>
      </c>
      <c r="AV60" s="16">
        <f t="shared" si="67"/>
        <v>0</v>
      </c>
      <c r="AW60" s="16">
        <f t="shared" si="67"/>
        <v>0</v>
      </c>
      <c r="AX60" s="16">
        <f t="shared" si="67"/>
        <v>0</v>
      </c>
      <c r="AY60" s="16">
        <f t="shared" si="67"/>
        <v>0</v>
      </c>
      <c r="AZ60" s="16">
        <f t="shared" si="67"/>
        <v>0</v>
      </c>
    </row>
    <row r="61" spans="1:71" ht="15.75" x14ac:dyDescent="0.25">
      <c r="O61" s="306" t="s">
        <v>216</v>
      </c>
      <c r="P61" s="186">
        <f>P54-P45</f>
        <v>0</v>
      </c>
      <c r="Q61" s="186">
        <f t="shared" ref="Q61:AL61" si="68">Q54-Q45</f>
        <v>0</v>
      </c>
      <c r="R61" s="186">
        <f t="shared" si="68"/>
        <v>0</v>
      </c>
      <c r="S61" s="186">
        <f t="shared" si="68"/>
        <v>0</v>
      </c>
      <c r="T61" s="186">
        <f t="shared" si="68"/>
        <v>0</v>
      </c>
      <c r="U61" s="186">
        <f t="shared" si="68"/>
        <v>0</v>
      </c>
      <c r="V61" s="186">
        <f t="shared" si="68"/>
        <v>0</v>
      </c>
      <c r="W61" s="186">
        <f t="shared" si="68"/>
        <v>0</v>
      </c>
      <c r="X61" s="186">
        <f t="shared" si="68"/>
        <v>0</v>
      </c>
      <c r="Y61" s="186">
        <f t="shared" si="68"/>
        <v>0</v>
      </c>
      <c r="Z61" s="186">
        <f t="shared" si="68"/>
        <v>0</v>
      </c>
      <c r="AA61" s="186">
        <f t="shared" si="68"/>
        <v>0</v>
      </c>
      <c r="AB61" s="186">
        <f t="shared" si="68"/>
        <v>0</v>
      </c>
      <c r="AC61" s="186">
        <f t="shared" si="68"/>
        <v>0</v>
      </c>
      <c r="AD61" s="186">
        <f t="shared" si="68"/>
        <v>0</v>
      </c>
      <c r="AE61" s="186">
        <f t="shared" si="68"/>
        <v>0</v>
      </c>
      <c r="AF61" s="186">
        <f t="shared" si="68"/>
        <v>0</v>
      </c>
      <c r="AG61" s="186">
        <f t="shared" si="68"/>
        <v>0</v>
      </c>
      <c r="AH61" s="186">
        <f t="shared" si="68"/>
        <v>0</v>
      </c>
      <c r="AI61" s="186">
        <f t="shared" si="68"/>
        <v>0</v>
      </c>
      <c r="AJ61" s="186">
        <f t="shared" si="68"/>
        <v>0</v>
      </c>
      <c r="AK61" s="186">
        <f t="shared" si="68"/>
        <v>0</v>
      </c>
      <c r="AL61" s="186">
        <f t="shared" si="68"/>
        <v>0</v>
      </c>
      <c r="AM61" s="186">
        <f>AM54-AM45</f>
        <v>0</v>
      </c>
      <c r="AN61" s="143"/>
      <c r="AO61" s="143"/>
      <c r="AP61" s="143"/>
      <c r="AQ61" s="143"/>
    </row>
    <row r="62" spans="1:71" ht="15.75" x14ac:dyDescent="0.25">
      <c r="AN62" s="143"/>
      <c r="AO62" s="143"/>
      <c r="AP62" s="143"/>
      <c r="AQ62" s="143"/>
    </row>
    <row r="63" spans="1:71" ht="15.75" x14ac:dyDescent="0.25">
      <c r="B63" s="342" t="s">
        <v>0</v>
      </c>
      <c r="C63" s="341" t="s">
        <v>345</v>
      </c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AN63" s="143"/>
      <c r="AO63" s="143"/>
      <c r="AP63" s="143"/>
      <c r="AQ63" s="143"/>
    </row>
    <row r="64" spans="1:71" ht="15.75" x14ac:dyDescent="0.25">
      <c r="B64" s="342" t="s">
        <v>19</v>
      </c>
      <c r="C64" s="341" t="s">
        <v>347</v>
      </c>
      <c r="D64" s="219"/>
      <c r="E64" s="219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  <c r="AN64" s="143"/>
      <c r="AO64" s="143"/>
      <c r="AP64" s="143"/>
      <c r="AQ64" s="143"/>
    </row>
    <row r="65" spans="2:43" ht="15.75" x14ac:dyDescent="0.25">
      <c r="B65" s="342" t="s">
        <v>28</v>
      </c>
      <c r="C65" s="341" t="s">
        <v>350</v>
      </c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AN65" s="143"/>
      <c r="AO65" s="143"/>
      <c r="AP65" s="143"/>
      <c r="AQ65" s="143"/>
    </row>
    <row r="66" spans="2:43" ht="15.75" x14ac:dyDescent="0.25">
      <c r="B66" s="342" t="s">
        <v>31</v>
      </c>
      <c r="C66" s="341" t="s">
        <v>460</v>
      </c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AN66" s="143"/>
      <c r="AO66" s="143"/>
      <c r="AP66" s="143"/>
      <c r="AQ66" s="143"/>
    </row>
    <row r="67" spans="2:43" x14ac:dyDescent="0.25">
      <c r="B67" s="342" t="s">
        <v>55</v>
      </c>
      <c r="C67" s="341" t="s">
        <v>382</v>
      </c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</row>
    <row r="68" spans="2:43" x14ac:dyDescent="0.25">
      <c r="B68" s="342" t="s">
        <v>58</v>
      </c>
      <c r="C68" s="341" t="s">
        <v>387</v>
      </c>
      <c r="D68" s="219"/>
      <c r="E68" s="219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</row>
    <row r="69" spans="2:43" x14ac:dyDescent="0.25">
      <c r="B69" s="342" t="s">
        <v>79</v>
      </c>
      <c r="C69" s="341" t="s">
        <v>483</v>
      </c>
    </row>
    <row r="70" spans="2:43" x14ac:dyDescent="0.25">
      <c r="B70" s="340" t="s">
        <v>485</v>
      </c>
      <c r="C70" s="251" t="s">
        <v>480</v>
      </c>
    </row>
    <row r="71" spans="2:43" x14ac:dyDescent="0.25">
      <c r="B71" s="340"/>
      <c r="C71" s="251"/>
    </row>
    <row r="72" spans="2:43" ht="15.75" thickBot="1" x14ac:dyDescent="0.3">
      <c r="B72" s="336" t="s">
        <v>458</v>
      </c>
    </row>
    <row r="73" spans="2:43" ht="19.5" thickBot="1" x14ac:dyDescent="0.3">
      <c r="B73" s="333" t="s">
        <v>452</v>
      </c>
      <c r="C73" t="s">
        <v>455</v>
      </c>
      <c r="D73" s="292"/>
      <c r="E73" s="292"/>
      <c r="F73" s="292"/>
      <c r="G73" s="292"/>
      <c r="H73" s="292"/>
      <c r="I73" s="292"/>
    </row>
    <row r="74" spans="2:43" ht="19.5" thickBot="1" x14ac:dyDescent="0.3">
      <c r="B74" s="334" t="s">
        <v>453</v>
      </c>
      <c r="C74" t="s">
        <v>456</v>
      </c>
      <c r="D74" s="292"/>
      <c r="E74" s="292"/>
      <c r="F74" s="292"/>
      <c r="G74" s="292"/>
      <c r="H74" s="292"/>
      <c r="I74" s="292"/>
    </row>
    <row r="75" spans="2:43" ht="19.5" thickBot="1" x14ac:dyDescent="0.3">
      <c r="B75" s="335" t="s">
        <v>454</v>
      </c>
      <c r="C75" t="s">
        <v>457</v>
      </c>
      <c r="D75" s="197"/>
      <c r="E75" s="197"/>
      <c r="F75" s="197"/>
      <c r="G75" s="197"/>
      <c r="H75" s="197"/>
      <c r="I75" s="197"/>
    </row>
    <row r="76" spans="2:43" ht="15.75" x14ac:dyDescent="0.25">
      <c r="B76" s="293"/>
      <c r="C76" s="294"/>
      <c r="D76" s="197"/>
      <c r="E76" s="197"/>
      <c r="F76" s="197"/>
      <c r="G76" s="197"/>
      <c r="H76" s="197"/>
      <c r="I76" s="197"/>
    </row>
    <row r="77" spans="2:43" ht="15.75" x14ac:dyDescent="0.25">
      <c r="B77" s="293"/>
      <c r="C77" s="294"/>
      <c r="D77" s="197"/>
      <c r="E77" s="197"/>
      <c r="F77" s="197"/>
      <c r="G77" s="197"/>
      <c r="H77" s="197"/>
      <c r="I77" s="197"/>
    </row>
  </sheetData>
  <autoFilter ref="B7:BS44" xr:uid="{00000000-0009-0000-0000-00000D000000}"/>
  <mergeCells count="64">
    <mergeCell ref="AJ5:AM5"/>
    <mergeCell ref="L3:L6"/>
    <mergeCell ref="P5:S5"/>
    <mergeCell ref="T5:W5"/>
    <mergeCell ref="X5:AA5"/>
    <mergeCell ref="AB5:AE5"/>
    <mergeCell ref="AF5:AI5"/>
    <mergeCell ref="G3:G5"/>
    <mergeCell ref="H3:H5"/>
    <mergeCell ref="N3:N6"/>
    <mergeCell ref="I3:K5"/>
    <mergeCell ref="O5:O6"/>
    <mergeCell ref="B3:B5"/>
    <mergeCell ref="C3:C5"/>
    <mergeCell ref="D3:D5"/>
    <mergeCell ref="E3:E5"/>
    <mergeCell ref="F3:F5"/>
    <mergeCell ref="O50:AM50"/>
    <mergeCell ref="AT50:AZ50"/>
    <mergeCell ref="O51:O52"/>
    <mergeCell ref="P51:S51"/>
    <mergeCell ref="T51:W51"/>
    <mergeCell ref="X51:AA51"/>
    <mergeCell ref="AB51:AE51"/>
    <mergeCell ref="AF51:AI51"/>
    <mergeCell ref="AJ51:AM51"/>
    <mergeCell ref="BH4:BS4"/>
    <mergeCell ref="BB4:BD5"/>
    <mergeCell ref="AS4:AS5"/>
    <mergeCell ref="AT4:AZ4"/>
    <mergeCell ref="BB3:BS3"/>
    <mergeCell ref="BG5:BG6"/>
    <mergeCell ref="BH5:BK5"/>
    <mergeCell ref="BL5:BO5"/>
    <mergeCell ref="BP5:BS5"/>
    <mergeCell ref="K57:M57"/>
    <mergeCell ref="K58:M58"/>
    <mergeCell ref="K59:M59"/>
    <mergeCell ref="M3:M6"/>
    <mergeCell ref="K51:M51"/>
    <mergeCell ref="K52:M52"/>
    <mergeCell ref="K53:M53"/>
    <mergeCell ref="K54:M54"/>
    <mergeCell ref="K60:M60"/>
    <mergeCell ref="AN5:AQ5"/>
    <mergeCell ref="O3:AQ3"/>
    <mergeCell ref="O4:AQ4"/>
    <mergeCell ref="BU4:CG4"/>
    <mergeCell ref="BE4:BE6"/>
    <mergeCell ref="BF4:BF6"/>
    <mergeCell ref="AT5:AT6"/>
    <mergeCell ref="AU5:AU6"/>
    <mergeCell ref="AV5:AV6"/>
    <mergeCell ref="AW5:AW6"/>
    <mergeCell ref="AX5:AX6"/>
    <mergeCell ref="AY5:AY6"/>
    <mergeCell ref="AZ5:AZ6"/>
    <mergeCell ref="K55:M55"/>
    <mergeCell ref="K56:M56"/>
    <mergeCell ref="CH4:CH6"/>
    <mergeCell ref="BU5:BU6"/>
    <mergeCell ref="BV5:BY5"/>
    <mergeCell ref="BZ5:CC5"/>
    <mergeCell ref="CD5:CG5"/>
  </mergeCells>
  <dataValidations count="1">
    <dataValidation type="list" allowBlank="1" showInputMessage="1" showErrorMessage="1" sqref="AS22:AS31 AS9:AS18 AS35:AS43" xr:uid="{00000000-0002-0000-0D00-000000000000}">
      <formula1>INDIRECT("legenda[Nazwa sk. Kategorii]")</formula1>
    </dataValidation>
  </dataValidations>
  <pageMargins left="0.7" right="0.7" top="0.75" bottom="0.75" header="0.3" footer="0.3"/>
  <pageSetup paperSize="9" scale="1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D00-000001000000}">
          <x14:formula1>
            <xm:f>'tabele techniczne'!$B$15:$B$19</xm:f>
          </x14:formula1>
          <xm:sqref>H9:H18 H22:H31 H35:H43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CH79"/>
  <sheetViews>
    <sheetView view="pageBreakPreview" topLeftCell="I15" zoomScale="70" zoomScaleNormal="55" zoomScaleSheetLayoutView="70" workbookViewId="0">
      <selection activeCell="AS15" sqref="N1:AS1048576"/>
    </sheetView>
  </sheetViews>
  <sheetFormatPr defaultRowHeight="15" x14ac:dyDescent="0.25"/>
  <cols>
    <col min="1" max="1" width="2.85546875" customWidth="1"/>
    <col min="2" max="2" width="5.5703125" customWidth="1"/>
    <col min="3" max="3" width="26.140625" customWidth="1"/>
    <col min="4" max="4" width="24.5703125" customWidth="1"/>
    <col min="5" max="5" width="30.85546875" customWidth="1"/>
    <col min="6" max="7" width="20.140625" customWidth="1"/>
    <col min="8" max="8" width="34" customWidth="1"/>
    <col min="9" max="9" width="56.42578125" customWidth="1"/>
    <col min="10" max="11" width="47.42578125" customWidth="1"/>
    <col min="12" max="13" width="10.85546875" customWidth="1"/>
    <col min="14" max="14" width="24.7109375" customWidth="1"/>
    <col min="15" max="15" width="16.42578125" customWidth="1"/>
    <col min="16" max="16" width="11.85546875" customWidth="1"/>
    <col min="17" max="18" width="13.42578125" customWidth="1"/>
    <col min="19" max="20" width="11.85546875" customWidth="1"/>
    <col min="21" max="22" width="14.140625" customWidth="1"/>
    <col min="23" max="24" width="11.85546875" customWidth="1"/>
    <col min="25" max="26" width="13.85546875" customWidth="1"/>
    <col min="27" max="28" width="11.85546875" customWidth="1"/>
    <col min="29" max="30" width="15.42578125" customWidth="1"/>
    <col min="31" max="32" width="11.85546875" customWidth="1"/>
    <col min="33" max="34" width="13.5703125" customWidth="1"/>
    <col min="35" max="35" width="12.85546875" customWidth="1"/>
    <col min="36" max="36" width="11.85546875" customWidth="1"/>
    <col min="37" max="38" width="13.5703125" customWidth="1"/>
    <col min="39" max="39" width="12.85546875" customWidth="1"/>
    <col min="40" max="43" width="17.85546875" customWidth="1"/>
    <col min="45" max="45" width="47" customWidth="1"/>
    <col min="46" max="52" width="11.85546875" customWidth="1"/>
    <col min="54" max="56" width="19.140625" customWidth="1"/>
    <col min="57" max="58" width="10.85546875" customWidth="1"/>
    <col min="59" max="60" width="11.85546875" customWidth="1"/>
    <col min="61" max="62" width="13.42578125" customWidth="1"/>
    <col min="63" max="64" width="11.85546875" customWidth="1"/>
    <col min="65" max="66" width="14.140625" customWidth="1"/>
    <col min="67" max="68" width="11.85546875" customWidth="1"/>
    <col min="69" max="70" width="14.140625" customWidth="1"/>
    <col min="71" max="71" width="11.85546875" customWidth="1"/>
    <col min="73" max="85" width="11.7109375" customWidth="1"/>
    <col min="86" max="86" width="23.5703125" customWidth="1"/>
  </cols>
  <sheetData>
    <row r="1" spans="1:86" ht="15.75" x14ac:dyDescent="0.25">
      <c r="A1" s="174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74"/>
      <c r="AS1" s="143"/>
      <c r="AT1" s="143"/>
      <c r="AU1" s="143"/>
      <c r="AV1" s="143"/>
      <c r="AW1" s="143"/>
      <c r="AX1" s="143"/>
      <c r="AY1" s="143"/>
      <c r="AZ1" s="143"/>
      <c r="BA1" s="174"/>
      <c r="BB1" s="174"/>
      <c r="BC1" s="174"/>
      <c r="BD1" s="174"/>
      <c r="BE1" s="174"/>
      <c r="BF1" s="174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</row>
    <row r="2" spans="1:86" ht="15.75" x14ac:dyDescent="0.25">
      <c r="A2" s="146"/>
      <c r="B2" s="145" t="s">
        <v>324</v>
      </c>
      <c r="C2" s="146"/>
      <c r="D2" s="147"/>
      <c r="E2" s="146"/>
      <c r="F2" s="148"/>
      <c r="G2" s="148"/>
      <c r="H2" s="148"/>
      <c r="I2" s="148"/>
      <c r="J2" s="148"/>
      <c r="K2" s="148"/>
      <c r="L2" s="148"/>
      <c r="M2" s="148"/>
      <c r="N2" s="148"/>
      <c r="O2" s="149"/>
      <c r="P2" s="150"/>
      <c r="Q2" s="150"/>
      <c r="R2" s="150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77"/>
      <c r="AT2" s="143"/>
      <c r="AU2" s="143"/>
      <c r="AV2" s="143"/>
      <c r="AW2" s="143"/>
      <c r="AX2" s="143"/>
      <c r="AY2" s="143"/>
      <c r="AZ2" s="143"/>
      <c r="BA2" s="174"/>
      <c r="BB2" s="148"/>
      <c r="BC2" s="148"/>
      <c r="BD2" s="148"/>
      <c r="BE2" s="148"/>
      <c r="BF2" s="148"/>
      <c r="BG2" s="200"/>
      <c r="BH2" s="200"/>
      <c r="BI2" s="200"/>
      <c r="BJ2" s="200"/>
      <c r="BK2" s="200"/>
      <c r="BL2" s="200"/>
      <c r="BM2" s="200"/>
      <c r="BN2" s="200"/>
      <c r="BO2" s="200"/>
      <c r="BP2" s="200"/>
      <c r="BQ2" s="200"/>
      <c r="BR2" s="200"/>
      <c r="BS2" s="200"/>
    </row>
    <row r="3" spans="1:86" ht="15.6" customHeight="1" x14ac:dyDescent="0.25">
      <c r="A3" s="174"/>
      <c r="B3" s="461" t="s">
        <v>1</v>
      </c>
      <c r="C3" s="461" t="s">
        <v>211</v>
      </c>
      <c r="D3" s="461" t="s">
        <v>212</v>
      </c>
      <c r="E3" s="461" t="s">
        <v>213</v>
      </c>
      <c r="F3" s="461" t="s">
        <v>217</v>
      </c>
      <c r="G3" s="461" t="s">
        <v>218</v>
      </c>
      <c r="H3" s="461" t="s">
        <v>219</v>
      </c>
      <c r="I3" s="468" t="s">
        <v>191</v>
      </c>
      <c r="J3" s="469"/>
      <c r="K3" s="470"/>
      <c r="L3" s="477" t="s">
        <v>447</v>
      </c>
      <c r="M3" s="477" t="s">
        <v>448</v>
      </c>
      <c r="N3" s="467" t="s">
        <v>214</v>
      </c>
      <c r="O3" s="446" t="s">
        <v>192</v>
      </c>
      <c r="P3" s="446"/>
      <c r="Q3" s="446"/>
      <c r="R3" s="446"/>
      <c r="S3" s="446"/>
      <c r="T3" s="446"/>
      <c r="U3" s="446"/>
      <c r="V3" s="446"/>
      <c r="W3" s="446"/>
      <c r="X3" s="446"/>
      <c r="Y3" s="446"/>
      <c r="Z3" s="446"/>
      <c r="AA3" s="446"/>
      <c r="AB3" s="446"/>
      <c r="AC3" s="446"/>
      <c r="AD3" s="446"/>
      <c r="AE3" s="446"/>
      <c r="AF3" s="446"/>
      <c r="AG3" s="446"/>
      <c r="AH3" s="446"/>
      <c r="AI3" s="446"/>
      <c r="AJ3" s="446"/>
      <c r="AK3" s="446"/>
      <c r="AL3" s="446"/>
      <c r="AM3" s="446"/>
      <c r="AN3" s="446"/>
      <c r="AO3" s="446"/>
      <c r="AP3" s="446"/>
      <c r="AQ3" s="446"/>
      <c r="AR3" s="174"/>
      <c r="BA3" s="174"/>
      <c r="BB3" s="447" t="s">
        <v>481</v>
      </c>
      <c r="BC3" s="455"/>
      <c r="BD3" s="455"/>
      <c r="BE3" s="455"/>
      <c r="BF3" s="455"/>
      <c r="BG3" s="455"/>
      <c r="BH3" s="455"/>
      <c r="BI3" s="455"/>
      <c r="BJ3" s="455"/>
      <c r="BK3" s="455"/>
      <c r="BL3" s="455"/>
      <c r="BM3" s="455"/>
      <c r="BN3" s="455"/>
      <c r="BO3" s="455"/>
      <c r="BP3" s="455"/>
      <c r="BQ3" s="455"/>
      <c r="BR3" s="455"/>
      <c r="BS3" s="455"/>
    </row>
    <row r="4" spans="1:86" ht="30" customHeight="1" x14ac:dyDescent="0.25">
      <c r="A4" s="174"/>
      <c r="B4" s="461"/>
      <c r="C4" s="461"/>
      <c r="D4" s="461"/>
      <c r="E4" s="461"/>
      <c r="F4" s="461"/>
      <c r="G4" s="466"/>
      <c r="H4" s="461"/>
      <c r="I4" s="471"/>
      <c r="J4" s="472"/>
      <c r="K4" s="473"/>
      <c r="L4" s="478"/>
      <c r="M4" s="478"/>
      <c r="N4" s="467"/>
      <c r="O4" s="462" t="s">
        <v>3</v>
      </c>
      <c r="P4" s="462"/>
      <c r="Q4" s="462"/>
      <c r="R4" s="462"/>
      <c r="S4" s="462"/>
      <c r="T4" s="462"/>
      <c r="U4" s="462"/>
      <c r="V4" s="462"/>
      <c r="W4" s="462"/>
      <c r="X4" s="462"/>
      <c r="Y4" s="462"/>
      <c r="Z4" s="462"/>
      <c r="AA4" s="462"/>
      <c r="AB4" s="462"/>
      <c r="AC4" s="462"/>
      <c r="AD4" s="462"/>
      <c r="AE4" s="462"/>
      <c r="AF4" s="462"/>
      <c r="AG4" s="462"/>
      <c r="AH4" s="462"/>
      <c r="AI4" s="462"/>
      <c r="AJ4" s="462"/>
      <c r="AK4" s="462"/>
      <c r="AL4" s="462"/>
      <c r="AM4" s="462"/>
      <c r="AN4" s="462"/>
      <c r="AO4" s="462"/>
      <c r="AP4" s="462"/>
      <c r="AQ4" s="462"/>
      <c r="AR4" s="174"/>
      <c r="AS4" s="456" t="s">
        <v>201</v>
      </c>
      <c r="AT4" s="458" t="s">
        <v>202</v>
      </c>
      <c r="AU4" s="459"/>
      <c r="AV4" s="459"/>
      <c r="AW4" s="459"/>
      <c r="AX4" s="459"/>
      <c r="AY4" s="459"/>
      <c r="AZ4" s="460"/>
      <c r="BA4" s="174"/>
      <c r="BB4" s="461" t="s">
        <v>191</v>
      </c>
      <c r="BC4" s="461"/>
      <c r="BD4" s="461"/>
      <c r="BE4" s="443" t="s">
        <v>447</v>
      </c>
      <c r="BF4" s="443" t="s">
        <v>448</v>
      </c>
      <c r="BG4" s="303"/>
      <c r="BH4" s="445" t="s">
        <v>72</v>
      </c>
      <c r="BI4" s="445"/>
      <c r="BJ4" s="445"/>
      <c r="BK4" s="445"/>
      <c r="BL4" s="445"/>
      <c r="BM4" s="445"/>
      <c r="BN4" s="445"/>
      <c r="BO4" s="445"/>
      <c r="BP4" s="445"/>
      <c r="BQ4" s="445"/>
      <c r="BR4" s="445"/>
      <c r="BS4" s="445"/>
      <c r="BU4" s="438" t="s">
        <v>459</v>
      </c>
      <c r="BV4" s="438"/>
      <c r="BW4" s="438"/>
      <c r="BX4" s="438"/>
      <c r="BY4" s="438"/>
      <c r="BZ4" s="438"/>
      <c r="CA4" s="438"/>
      <c r="CB4" s="438"/>
      <c r="CC4" s="438"/>
      <c r="CD4" s="438"/>
      <c r="CE4" s="438"/>
      <c r="CF4" s="438"/>
      <c r="CG4" s="438"/>
      <c r="CH4" s="452" t="s">
        <v>450</v>
      </c>
    </row>
    <row r="5" spans="1:86" ht="15.6" customHeight="1" x14ac:dyDescent="0.25">
      <c r="A5" s="174"/>
      <c r="B5" s="461"/>
      <c r="C5" s="461"/>
      <c r="D5" s="461"/>
      <c r="E5" s="461"/>
      <c r="F5" s="461"/>
      <c r="G5" s="466"/>
      <c r="H5" s="461"/>
      <c r="I5" s="474"/>
      <c r="J5" s="475"/>
      <c r="K5" s="476"/>
      <c r="L5" s="478"/>
      <c r="M5" s="478"/>
      <c r="N5" s="467"/>
      <c r="O5" s="418" t="s">
        <v>193</v>
      </c>
      <c r="P5" s="453">
        <f>Podsumowanie!F4</f>
        <v>2023</v>
      </c>
      <c r="Q5" s="453"/>
      <c r="R5" s="453"/>
      <c r="S5" s="453"/>
      <c r="T5" s="453">
        <f>Podsumowanie!G4</f>
        <v>2024</v>
      </c>
      <c r="U5" s="453"/>
      <c r="V5" s="453"/>
      <c r="W5" s="453"/>
      <c r="X5" s="453">
        <f>Podsumowanie!H4</f>
        <v>2025</v>
      </c>
      <c r="Y5" s="453"/>
      <c r="Z5" s="453"/>
      <c r="AA5" s="453"/>
      <c r="AB5" s="453">
        <f>Podsumowanie!I4</f>
        <v>2026</v>
      </c>
      <c r="AC5" s="453"/>
      <c r="AD5" s="453"/>
      <c r="AE5" s="453"/>
      <c r="AF5" s="453">
        <f>Podsumowanie!J4</f>
        <v>2027</v>
      </c>
      <c r="AG5" s="453"/>
      <c r="AH5" s="453"/>
      <c r="AI5" s="453"/>
      <c r="AJ5" s="453">
        <f>Podsumowanie!K4</f>
        <v>2028</v>
      </c>
      <c r="AK5" s="453"/>
      <c r="AL5" s="453"/>
      <c r="AM5" s="453"/>
      <c r="AN5" s="453" t="s">
        <v>449</v>
      </c>
      <c r="AO5" s="453"/>
      <c r="AP5" s="453"/>
      <c r="AQ5" s="453"/>
      <c r="AR5" s="174"/>
      <c r="AS5" s="457"/>
      <c r="AT5" s="450" t="s">
        <v>70</v>
      </c>
      <c r="AU5" s="439">
        <f>P5</f>
        <v>2023</v>
      </c>
      <c r="AV5" s="439">
        <f>T5</f>
        <v>2024</v>
      </c>
      <c r="AW5" s="439">
        <f>X5</f>
        <v>2025</v>
      </c>
      <c r="AX5" s="439">
        <f>AB5</f>
        <v>2026</v>
      </c>
      <c r="AY5" s="439">
        <f>AF5</f>
        <v>2027</v>
      </c>
      <c r="AZ5" s="439">
        <f>AJ5</f>
        <v>2028</v>
      </c>
      <c r="BA5" s="174"/>
      <c r="BB5" s="461"/>
      <c r="BC5" s="461"/>
      <c r="BD5" s="461"/>
      <c r="BE5" s="443"/>
      <c r="BF5" s="443"/>
      <c r="BG5" s="418" t="s">
        <v>193</v>
      </c>
      <c r="BH5" s="453">
        <f>P5</f>
        <v>2023</v>
      </c>
      <c r="BI5" s="453"/>
      <c r="BJ5" s="453"/>
      <c r="BK5" s="453"/>
      <c r="BL5" s="453">
        <f>T5</f>
        <v>2024</v>
      </c>
      <c r="BM5" s="453"/>
      <c r="BN5" s="453"/>
      <c r="BO5" s="453"/>
      <c r="BP5" s="453">
        <f>X5</f>
        <v>2025</v>
      </c>
      <c r="BQ5" s="453"/>
      <c r="BR5" s="453"/>
      <c r="BS5" s="453"/>
      <c r="BU5" s="454" t="s">
        <v>193</v>
      </c>
      <c r="BV5" s="453">
        <f>P5</f>
        <v>2023</v>
      </c>
      <c r="BW5" s="453"/>
      <c r="BX5" s="453"/>
      <c r="BY5" s="453"/>
      <c r="BZ5" s="453">
        <f>T5</f>
        <v>2024</v>
      </c>
      <c r="CA5" s="453"/>
      <c r="CB5" s="453"/>
      <c r="CC5" s="453"/>
      <c r="CD5" s="453">
        <f>X5</f>
        <v>2025</v>
      </c>
      <c r="CE5" s="453"/>
      <c r="CF5" s="453"/>
      <c r="CG5" s="453"/>
      <c r="CH5" s="452"/>
    </row>
    <row r="6" spans="1:86" ht="31.5" x14ac:dyDescent="0.25">
      <c r="A6" s="174"/>
      <c r="B6" s="214"/>
      <c r="C6" s="214"/>
      <c r="D6" s="214"/>
      <c r="E6" s="214"/>
      <c r="F6" s="214"/>
      <c r="G6" s="214"/>
      <c r="H6" s="214"/>
      <c r="I6" s="201" t="s">
        <v>223</v>
      </c>
      <c r="J6" s="201" t="s">
        <v>224</v>
      </c>
      <c r="K6" s="201" t="s">
        <v>369</v>
      </c>
      <c r="L6" s="479"/>
      <c r="M6" s="479"/>
      <c r="N6" s="467"/>
      <c r="O6" s="418"/>
      <c r="P6" s="179" t="s">
        <v>223</v>
      </c>
      <c r="Q6" s="179" t="s">
        <v>224</v>
      </c>
      <c r="R6" s="179" t="s">
        <v>369</v>
      </c>
      <c r="S6" s="179" t="s">
        <v>225</v>
      </c>
      <c r="T6" s="179" t="s">
        <v>223</v>
      </c>
      <c r="U6" s="179" t="s">
        <v>224</v>
      </c>
      <c r="V6" s="179" t="s">
        <v>369</v>
      </c>
      <c r="W6" s="179" t="s">
        <v>225</v>
      </c>
      <c r="X6" s="179" t="s">
        <v>223</v>
      </c>
      <c r="Y6" s="179" t="s">
        <v>224</v>
      </c>
      <c r="Z6" s="179" t="s">
        <v>369</v>
      </c>
      <c r="AA6" s="179" t="s">
        <v>225</v>
      </c>
      <c r="AB6" s="179" t="s">
        <v>223</v>
      </c>
      <c r="AC6" s="179" t="s">
        <v>224</v>
      </c>
      <c r="AD6" s="179" t="s">
        <v>369</v>
      </c>
      <c r="AE6" s="179" t="s">
        <v>225</v>
      </c>
      <c r="AF6" s="179" t="s">
        <v>223</v>
      </c>
      <c r="AG6" s="179" t="s">
        <v>224</v>
      </c>
      <c r="AH6" s="179" t="s">
        <v>369</v>
      </c>
      <c r="AI6" s="179" t="s">
        <v>225</v>
      </c>
      <c r="AJ6" s="179" t="s">
        <v>223</v>
      </c>
      <c r="AK6" s="179" t="s">
        <v>224</v>
      </c>
      <c r="AL6" s="179" t="s">
        <v>369</v>
      </c>
      <c r="AM6" s="179" t="s">
        <v>225</v>
      </c>
      <c r="AN6" s="179" t="s">
        <v>223</v>
      </c>
      <c r="AO6" s="179" t="s">
        <v>224</v>
      </c>
      <c r="AP6" s="179" t="s">
        <v>369</v>
      </c>
      <c r="AQ6" s="179" t="s">
        <v>225</v>
      </c>
      <c r="AR6" s="174"/>
      <c r="AS6" s="301"/>
      <c r="AT6" s="451"/>
      <c r="AU6" s="440"/>
      <c r="AV6" s="440"/>
      <c r="AW6" s="440"/>
      <c r="AX6" s="440"/>
      <c r="AY6" s="440"/>
      <c r="AZ6" s="440"/>
      <c r="BA6" s="174"/>
      <c r="BB6" s="201" t="s">
        <v>223</v>
      </c>
      <c r="BC6" s="201" t="s">
        <v>224</v>
      </c>
      <c r="BD6" s="201" t="s">
        <v>369</v>
      </c>
      <c r="BE6" s="443"/>
      <c r="BF6" s="443"/>
      <c r="BG6" s="418"/>
      <c r="BH6" s="179" t="s">
        <v>223</v>
      </c>
      <c r="BI6" s="179" t="s">
        <v>224</v>
      </c>
      <c r="BJ6" s="179" t="s">
        <v>369</v>
      </c>
      <c r="BK6" s="179" t="s">
        <v>225</v>
      </c>
      <c r="BL6" s="179" t="s">
        <v>223</v>
      </c>
      <c r="BM6" s="179" t="s">
        <v>224</v>
      </c>
      <c r="BN6" s="179" t="s">
        <v>369</v>
      </c>
      <c r="BO6" s="179" t="s">
        <v>225</v>
      </c>
      <c r="BP6" s="179" t="s">
        <v>223</v>
      </c>
      <c r="BQ6" s="179" t="s">
        <v>224</v>
      </c>
      <c r="BR6" s="179" t="s">
        <v>369</v>
      </c>
      <c r="BS6" s="179" t="s">
        <v>225</v>
      </c>
      <c r="BU6" s="454"/>
      <c r="BV6" s="179" t="s">
        <v>223</v>
      </c>
      <c r="BW6" s="179" t="s">
        <v>224</v>
      </c>
      <c r="BX6" s="179" t="s">
        <v>369</v>
      </c>
      <c r="BY6" s="179" t="s">
        <v>225</v>
      </c>
      <c r="BZ6" s="179" t="s">
        <v>223</v>
      </c>
      <c r="CA6" s="179" t="s">
        <v>224</v>
      </c>
      <c r="CB6" s="179" t="s">
        <v>369</v>
      </c>
      <c r="CC6" s="179" t="s">
        <v>225</v>
      </c>
      <c r="CD6" s="179" t="s">
        <v>223</v>
      </c>
      <c r="CE6" s="179" t="s">
        <v>224</v>
      </c>
      <c r="CF6" s="179" t="s">
        <v>369</v>
      </c>
      <c r="CG6" s="179" t="s">
        <v>225</v>
      </c>
      <c r="CH6" s="452"/>
    </row>
    <row r="7" spans="1:86" x14ac:dyDescent="0.25">
      <c r="A7" s="174"/>
      <c r="B7" s="159" t="s">
        <v>4</v>
      </c>
      <c r="C7" s="159" t="s">
        <v>5</v>
      </c>
      <c r="D7" s="159" t="s">
        <v>6</v>
      </c>
      <c r="E7" s="159" t="s">
        <v>7</v>
      </c>
      <c r="F7" s="159" t="s">
        <v>8</v>
      </c>
      <c r="G7" s="159" t="s">
        <v>9</v>
      </c>
      <c r="H7" s="159" t="s">
        <v>10</v>
      </c>
      <c r="I7" s="159" t="s">
        <v>11</v>
      </c>
      <c r="J7" s="159" t="s">
        <v>27</v>
      </c>
      <c r="K7" s="159" t="s">
        <v>30</v>
      </c>
      <c r="L7" s="159" t="s">
        <v>33</v>
      </c>
      <c r="M7" s="159" t="s">
        <v>35</v>
      </c>
      <c r="N7" s="159" t="s">
        <v>37</v>
      </c>
      <c r="O7" s="159" t="s">
        <v>39</v>
      </c>
      <c r="P7" s="159" t="s">
        <v>41</v>
      </c>
      <c r="Q7" s="159" t="s">
        <v>42</v>
      </c>
      <c r="R7" s="159" t="s">
        <v>43</v>
      </c>
      <c r="S7" s="159" t="s">
        <v>44</v>
      </c>
      <c r="T7" s="159" t="s">
        <v>45</v>
      </c>
      <c r="U7" s="159" t="s">
        <v>48</v>
      </c>
      <c r="V7" s="159" t="s">
        <v>50</v>
      </c>
      <c r="W7" s="159" t="s">
        <v>51</v>
      </c>
      <c r="X7" s="159" t="s">
        <v>52</v>
      </c>
      <c r="Y7" s="159" t="s">
        <v>54</v>
      </c>
      <c r="Z7" s="159" t="s">
        <v>57</v>
      </c>
      <c r="AA7" s="159" t="s">
        <v>60</v>
      </c>
      <c r="AB7" s="159" t="s">
        <v>61</v>
      </c>
      <c r="AC7" s="159" t="s">
        <v>148</v>
      </c>
      <c r="AD7" s="159" t="s">
        <v>149</v>
      </c>
      <c r="AE7" s="159" t="s">
        <v>150</v>
      </c>
      <c r="AF7" s="159" t="s">
        <v>167</v>
      </c>
      <c r="AG7" s="159" t="s">
        <v>168</v>
      </c>
      <c r="AH7" s="159" t="s">
        <v>169</v>
      </c>
      <c r="AI7" s="159" t="s">
        <v>170</v>
      </c>
      <c r="AJ7" s="159" t="s">
        <v>171</v>
      </c>
      <c r="AK7" s="159" t="s">
        <v>172</v>
      </c>
      <c r="AL7" s="159" t="s">
        <v>173</v>
      </c>
      <c r="AM7" s="159" t="s">
        <v>174</v>
      </c>
      <c r="AN7" s="159" t="s">
        <v>175</v>
      </c>
      <c r="AO7" s="159" t="s">
        <v>226</v>
      </c>
      <c r="AP7" s="159" t="s">
        <v>227</v>
      </c>
      <c r="AQ7" s="159" t="s">
        <v>228</v>
      </c>
      <c r="AR7" s="174"/>
      <c r="AS7" s="159" t="s">
        <v>229</v>
      </c>
      <c r="AT7" s="159" t="s">
        <v>230</v>
      </c>
      <c r="AU7" s="159" t="s">
        <v>351</v>
      </c>
      <c r="AV7" s="159" t="s">
        <v>352</v>
      </c>
      <c r="AW7" s="159" t="s">
        <v>353</v>
      </c>
      <c r="AX7" s="159" t="s">
        <v>354</v>
      </c>
      <c r="AY7" s="159" t="s">
        <v>355</v>
      </c>
      <c r="AZ7" s="159" t="s">
        <v>356</v>
      </c>
      <c r="BA7" s="174"/>
      <c r="BB7" s="159" t="s">
        <v>357</v>
      </c>
      <c r="BC7" s="159" t="s">
        <v>358</v>
      </c>
      <c r="BD7" s="159" t="s">
        <v>370</v>
      </c>
      <c r="BE7" s="159" t="s">
        <v>371</v>
      </c>
      <c r="BF7" s="159" t="s">
        <v>372</v>
      </c>
      <c r="BG7" s="159" t="s">
        <v>373</v>
      </c>
      <c r="BH7" s="159" t="s">
        <v>374</v>
      </c>
      <c r="BI7" s="159" t="s">
        <v>375</v>
      </c>
      <c r="BJ7" s="159" t="s">
        <v>376</v>
      </c>
      <c r="BK7" s="159" t="s">
        <v>377</v>
      </c>
      <c r="BL7" s="159" t="s">
        <v>378</v>
      </c>
      <c r="BM7" s="159" t="s">
        <v>379</v>
      </c>
      <c r="BN7" s="159" t="s">
        <v>380</v>
      </c>
      <c r="BO7" s="159" t="s">
        <v>388</v>
      </c>
      <c r="BP7" s="159" t="s">
        <v>461</v>
      </c>
      <c r="BQ7" s="159" t="s">
        <v>462</v>
      </c>
      <c r="BR7" s="159" t="s">
        <v>463</v>
      </c>
      <c r="BS7" s="159" t="s">
        <v>464</v>
      </c>
      <c r="BU7" s="159" t="s">
        <v>465</v>
      </c>
      <c r="BV7" s="159" t="s">
        <v>466</v>
      </c>
      <c r="BW7" s="159" t="s">
        <v>467</v>
      </c>
      <c r="BX7" s="159" t="s">
        <v>468</v>
      </c>
      <c r="BY7" s="159" t="s">
        <v>469</v>
      </c>
      <c r="BZ7" s="159" t="s">
        <v>470</v>
      </c>
      <c r="CA7" s="159" t="s">
        <v>471</v>
      </c>
      <c r="CB7" s="159" t="s">
        <v>472</v>
      </c>
      <c r="CC7" s="159" t="s">
        <v>473</v>
      </c>
      <c r="CD7" s="159" t="s">
        <v>474</v>
      </c>
      <c r="CE7" s="159" t="s">
        <v>475</v>
      </c>
      <c r="CF7" s="159" t="s">
        <v>476</v>
      </c>
      <c r="CG7" s="159" t="s">
        <v>477</v>
      </c>
      <c r="CH7" s="159" t="s">
        <v>478</v>
      </c>
    </row>
    <row r="8" spans="1:86" ht="15.75" x14ac:dyDescent="0.25">
      <c r="A8" s="174"/>
      <c r="B8" s="213" t="s">
        <v>231</v>
      </c>
      <c r="C8" s="234"/>
      <c r="D8" s="234"/>
      <c r="E8" s="234"/>
      <c r="F8" s="234"/>
      <c r="G8" s="234"/>
      <c r="H8" s="234"/>
      <c r="I8" s="234"/>
      <c r="J8" s="203"/>
      <c r="K8" s="203"/>
      <c r="L8" s="203"/>
      <c r="M8" s="203"/>
      <c r="N8" s="203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04"/>
      <c r="AO8" s="204"/>
      <c r="AP8" s="204"/>
      <c r="AQ8" s="204"/>
      <c r="AR8" s="146"/>
      <c r="AS8" s="187"/>
      <c r="AT8" s="187"/>
      <c r="AU8" s="187"/>
      <c r="AV8" s="187"/>
      <c r="AW8" s="187"/>
      <c r="AX8" s="187"/>
      <c r="AY8" s="187"/>
      <c r="AZ8" s="187"/>
      <c r="BA8" s="174"/>
      <c r="BB8" s="202"/>
      <c r="BC8" s="203"/>
      <c r="BD8" s="203"/>
      <c r="BE8" s="203"/>
      <c r="BF8" s="203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U8" s="204"/>
      <c r="BV8" s="204"/>
      <c r="BW8" s="204"/>
      <c r="BX8" s="204"/>
      <c r="BY8" s="204"/>
      <c r="BZ8" s="204"/>
      <c r="CA8" s="204"/>
      <c r="CB8" s="204"/>
      <c r="CC8" s="204"/>
      <c r="CD8" s="204"/>
      <c r="CE8" s="204"/>
      <c r="CF8" s="204"/>
      <c r="CG8" s="204"/>
      <c r="CH8" s="204"/>
    </row>
    <row r="9" spans="1:86" x14ac:dyDescent="0.25">
      <c r="A9" s="174"/>
      <c r="B9" s="161">
        <v>1</v>
      </c>
      <c r="C9" s="216"/>
      <c r="D9" s="216"/>
      <c r="E9" s="216"/>
      <c r="F9" s="216"/>
      <c r="G9" s="216"/>
      <c r="H9" s="217" t="s">
        <v>197</v>
      </c>
      <c r="I9" s="205"/>
      <c r="J9" s="205"/>
      <c r="K9" s="205"/>
      <c r="L9" s="205"/>
      <c r="M9" s="205"/>
      <c r="N9" s="205"/>
      <c r="O9" s="206"/>
      <c r="P9" s="171"/>
      <c r="Q9" s="171"/>
      <c r="R9" s="171"/>
      <c r="S9" s="171">
        <f>SUM(P9:R9)</f>
        <v>0</v>
      </c>
      <c r="T9" s="171"/>
      <c r="U9" s="171"/>
      <c r="V9" s="171"/>
      <c r="W9" s="171">
        <f>SUM(T9:V9)</f>
        <v>0</v>
      </c>
      <c r="X9" s="171"/>
      <c r="Y9" s="171"/>
      <c r="Z9" s="171"/>
      <c r="AA9" s="171">
        <f>SUM(X9:Z9)</f>
        <v>0</v>
      </c>
      <c r="AB9" s="171"/>
      <c r="AC9" s="171"/>
      <c r="AD9" s="171"/>
      <c r="AE9" s="171">
        <f>SUM(AB9:AD9)</f>
        <v>0</v>
      </c>
      <c r="AF9" s="171"/>
      <c r="AG9" s="171"/>
      <c r="AH9" s="171"/>
      <c r="AI9" s="171">
        <f>SUM(AF9:AH9)</f>
        <v>0</v>
      </c>
      <c r="AJ9" s="171"/>
      <c r="AK9" s="171"/>
      <c r="AL9" s="171"/>
      <c r="AM9" s="171">
        <f>SUM(AJ9:AL9)</f>
        <v>0</v>
      </c>
      <c r="AN9" s="171">
        <f>P9+T9+X9+AB9+AF9+AJ9</f>
        <v>0</v>
      </c>
      <c r="AO9" s="171">
        <f t="shared" ref="AO9:AP18" si="0">Q9+U9+Y9+AC9+AG9+AK9</f>
        <v>0</v>
      </c>
      <c r="AP9" s="171">
        <f t="shared" si="0"/>
        <v>0</v>
      </c>
      <c r="AQ9" s="171">
        <f>SUM(AN9:AP9)</f>
        <v>0</v>
      </c>
      <c r="AR9" s="174"/>
      <c r="AS9" s="188"/>
      <c r="AT9" s="189" t="str">
        <f>IFERROR(VLOOKUP(AS9,Legenda[],4,FALSE), "[-]")</f>
        <v>[-]</v>
      </c>
      <c r="AU9" s="188"/>
      <c r="AV9" s="188"/>
      <c r="AW9" s="188"/>
      <c r="AX9" s="188"/>
      <c r="AY9" s="188"/>
      <c r="AZ9" s="188"/>
      <c r="BA9" s="174"/>
      <c r="BB9" s="205"/>
      <c r="BC9" s="205"/>
      <c r="BD9" s="205"/>
      <c r="BE9" s="205"/>
      <c r="BF9" s="205"/>
      <c r="BG9" s="206"/>
      <c r="BH9" s="171"/>
      <c r="BI9" s="171"/>
      <c r="BJ9" s="171"/>
      <c r="BK9" s="171">
        <f>SUM(BH9:BJ9)</f>
        <v>0</v>
      </c>
      <c r="BL9" s="171"/>
      <c r="BM9" s="171"/>
      <c r="BN9" s="171"/>
      <c r="BO9" s="171">
        <f>SUM(BL9:BN9)</f>
        <v>0</v>
      </c>
      <c r="BP9" s="171"/>
      <c r="BQ9" s="171"/>
      <c r="BR9" s="171"/>
      <c r="BS9" s="171">
        <f>SUM(BP9:BR9)</f>
        <v>0</v>
      </c>
      <c r="BU9" s="171">
        <f>O9-BG9</f>
        <v>0</v>
      </c>
      <c r="BV9" s="171">
        <f t="shared" ref="BV9:BX18" si="1">P9-BH9</f>
        <v>0</v>
      </c>
      <c r="BW9" s="171">
        <f t="shared" si="1"/>
        <v>0</v>
      </c>
      <c r="BX9" s="171">
        <f t="shared" si="1"/>
        <v>0</v>
      </c>
      <c r="BY9" s="171">
        <f>SUM(BV9:BX9)</f>
        <v>0</v>
      </c>
      <c r="BZ9" s="171">
        <f t="shared" ref="BZ9:CB18" si="2">T9-BL9</f>
        <v>0</v>
      </c>
      <c r="CA9" s="171">
        <f t="shared" si="2"/>
        <v>0</v>
      </c>
      <c r="CB9" s="171">
        <f t="shared" si="2"/>
        <v>0</v>
      </c>
      <c r="CC9" s="171">
        <f>SUM(BZ9:CB9)</f>
        <v>0</v>
      </c>
      <c r="CD9" s="171">
        <f t="shared" ref="CD9:CF18" si="3">X9-BP9</f>
        <v>0</v>
      </c>
      <c r="CE9" s="171">
        <f t="shared" si="3"/>
        <v>0</v>
      </c>
      <c r="CF9" s="171">
        <f t="shared" si="3"/>
        <v>0</v>
      </c>
      <c r="CG9" s="171">
        <f>SUM(CD9:CF9)</f>
        <v>0</v>
      </c>
      <c r="CH9" s="171"/>
    </row>
    <row r="10" spans="1:86" ht="15.75" x14ac:dyDescent="0.25">
      <c r="A10" s="174"/>
      <c r="B10" s="161">
        <f t="shared" ref="B10:B18" si="4">B9+1</f>
        <v>2</v>
      </c>
      <c r="C10" s="216"/>
      <c r="D10" s="216"/>
      <c r="E10" s="216"/>
      <c r="F10" s="216"/>
      <c r="G10" s="216"/>
      <c r="H10" s="217" t="s">
        <v>197</v>
      </c>
      <c r="I10" s="205"/>
      <c r="J10" s="205"/>
      <c r="K10" s="205"/>
      <c r="L10" s="205"/>
      <c r="M10" s="205"/>
      <c r="N10" s="205"/>
      <c r="O10" s="206"/>
      <c r="P10" s="171"/>
      <c r="Q10" s="171"/>
      <c r="R10" s="171"/>
      <c r="S10" s="171">
        <f t="shared" ref="S10:S18" si="5">SUM(P10:R10)</f>
        <v>0</v>
      </c>
      <c r="T10" s="171"/>
      <c r="U10" s="171"/>
      <c r="V10" s="171"/>
      <c r="W10" s="171">
        <f t="shared" ref="W10:W18" si="6">SUM(T10:V10)</f>
        <v>0</v>
      </c>
      <c r="X10" s="171"/>
      <c r="Y10" s="171"/>
      <c r="Z10" s="171"/>
      <c r="AA10" s="171">
        <f t="shared" ref="AA10:AA18" si="7">SUM(X10:Z10)</f>
        <v>0</v>
      </c>
      <c r="AB10" s="171"/>
      <c r="AC10" s="171"/>
      <c r="AD10" s="171"/>
      <c r="AE10" s="171">
        <f t="shared" ref="AE10:AE18" si="8">SUM(AB10:AD10)</f>
        <v>0</v>
      </c>
      <c r="AF10" s="171"/>
      <c r="AG10" s="171"/>
      <c r="AH10" s="171"/>
      <c r="AI10" s="171">
        <f t="shared" ref="AI10:AI18" si="9">SUM(AF10:AH10)</f>
        <v>0</v>
      </c>
      <c r="AJ10" s="171"/>
      <c r="AK10" s="171"/>
      <c r="AL10" s="171"/>
      <c r="AM10" s="171">
        <f t="shared" ref="AM10:AM18" si="10">SUM(AJ10:AL10)</f>
        <v>0</v>
      </c>
      <c r="AN10" s="171">
        <f t="shared" ref="AN10:AN18" si="11">P10+T10+X10+AB10+AF10+AJ10</f>
        <v>0</v>
      </c>
      <c r="AO10" s="171">
        <f t="shared" si="0"/>
        <v>0</v>
      </c>
      <c r="AP10" s="171">
        <f t="shared" si="0"/>
        <v>0</v>
      </c>
      <c r="AQ10" s="171">
        <f t="shared" ref="AQ10:AQ18" si="12">SUM(AN10:AP10)</f>
        <v>0</v>
      </c>
      <c r="AR10" s="146"/>
      <c r="AS10" s="188"/>
      <c r="AT10" s="189" t="str">
        <f>IFERROR(VLOOKUP(AS10,Legenda[],4,FALSE), "[-]")</f>
        <v>[-]</v>
      </c>
      <c r="AU10" s="188"/>
      <c r="AV10" s="188"/>
      <c r="AW10" s="188"/>
      <c r="AX10" s="188"/>
      <c r="AY10" s="188"/>
      <c r="AZ10" s="188"/>
      <c r="BA10" s="174"/>
      <c r="BB10" s="205"/>
      <c r="BC10" s="205"/>
      <c r="BD10" s="205"/>
      <c r="BE10" s="205"/>
      <c r="BF10" s="205"/>
      <c r="BG10" s="206"/>
      <c r="BH10" s="171"/>
      <c r="BI10" s="171"/>
      <c r="BJ10" s="171"/>
      <c r="BK10" s="171">
        <f t="shared" ref="BK10:BK18" si="13">SUM(BH10:BJ10)</f>
        <v>0</v>
      </c>
      <c r="BL10" s="171"/>
      <c r="BM10" s="171"/>
      <c r="BN10" s="171"/>
      <c r="BO10" s="171">
        <f t="shared" ref="BO10:BO18" si="14">SUM(BL10:BN10)</f>
        <v>0</v>
      </c>
      <c r="BP10" s="171"/>
      <c r="BQ10" s="171"/>
      <c r="BR10" s="171"/>
      <c r="BS10" s="171">
        <f t="shared" ref="BS10:BS18" si="15">SUM(BP10:BR10)</f>
        <v>0</v>
      </c>
      <c r="BU10" s="171">
        <f t="shared" ref="BU10:BU18" si="16">O10-BG10</f>
        <v>0</v>
      </c>
      <c r="BV10" s="171">
        <f t="shared" si="1"/>
        <v>0</v>
      </c>
      <c r="BW10" s="171">
        <f t="shared" si="1"/>
        <v>0</v>
      </c>
      <c r="BX10" s="171">
        <f t="shared" si="1"/>
        <v>0</v>
      </c>
      <c r="BY10" s="171">
        <f t="shared" ref="BY10:BY18" si="17">SUM(BV10:BX10)</f>
        <v>0</v>
      </c>
      <c r="BZ10" s="171">
        <f t="shared" si="2"/>
        <v>0</v>
      </c>
      <c r="CA10" s="171">
        <f t="shared" si="2"/>
        <v>0</v>
      </c>
      <c r="CB10" s="171">
        <f t="shared" si="2"/>
        <v>0</v>
      </c>
      <c r="CC10" s="171">
        <f t="shared" ref="CC10:CC18" si="18">SUM(BZ10:CB10)</f>
        <v>0</v>
      </c>
      <c r="CD10" s="171">
        <f t="shared" si="3"/>
        <v>0</v>
      </c>
      <c r="CE10" s="171">
        <f t="shared" si="3"/>
        <v>0</v>
      </c>
      <c r="CF10" s="171">
        <f t="shared" si="3"/>
        <v>0</v>
      </c>
      <c r="CG10" s="171">
        <f t="shared" ref="CG10:CG18" si="19">SUM(CD10:CF10)</f>
        <v>0</v>
      </c>
      <c r="CH10" s="171"/>
    </row>
    <row r="11" spans="1:86" x14ac:dyDescent="0.25">
      <c r="A11" s="174"/>
      <c r="B11" s="161">
        <f t="shared" si="4"/>
        <v>3</v>
      </c>
      <c r="C11" s="216"/>
      <c r="D11" s="216"/>
      <c r="E11" s="216"/>
      <c r="F11" s="216"/>
      <c r="G11" s="216"/>
      <c r="H11" s="217" t="s">
        <v>197</v>
      </c>
      <c r="I11" s="205"/>
      <c r="J11" s="205"/>
      <c r="K11" s="205"/>
      <c r="L11" s="205"/>
      <c r="M11" s="205"/>
      <c r="N11" s="205"/>
      <c r="O11" s="206"/>
      <c r="P11" s="171"/>
      <c r="Q11" s="171"/>
      <c r="R11" s="171"/>
      <c r="S11" s="171">
        <f t="shared" si="5"/>
        <v>0</v>
      </c>
      <c r="T11" s="171"/>
      <c r="U11" s="171"/>
      <c r="V11" s="171"/>
      <c r="W11" s="171">
        <f t="shared" si="6"/>
        <v>0</v>
      </c>
      <c r="X11" s="171"/>
      <c r="Y11" s="171"/>
      <c r="Z11" s="171"/>
      <c r="AA11" s="171">
        <f t="shared" si="7"/>
        <v>0</v>
      </c>
      <c r="AB11" s="171"/>
      <c r="AC11" s="171"/>
      <c r="AD11" s="171"/>
      <c r="AE11" s="171">
        <f t="shared" si="8"/>
        <v>0</v>
      </c>
      <c r="AF11" s="171"/>
      <c r="AG11" s="171"/>
      <c r="AH11" s="171"/>
      <c r="AI11" s="171">
        <f t="shared" si="9"/>
        <v>0</v>
      </c>
      <c r="AJ11" s="171"/>
      <c r="AK11" s="171"/>
      <c r="AL11" s="171"/>
      <c r="AM11" s="171">
        <f t="shared" si="10"/>
        <v>0</v>
      </c>
      <c r="AN11" s="171">
        <f t="shared" si="11"/>
        <v>0</v>
      </c>
      <c r="AO11" s="171">
        <f t="shared" si="0"/>
        <v>0</v>
      </c>
      <c r="AP11" s="171">
        <f t="shared" si="0"/>
        <v>0</v>
      </c>
      <c r="AQ11" s="171">
        <f t="shared" si="12"/>
        <v>0</v>
      </c>
      <c r="AR11" s="174"/>
      <c r="AS11" s="188"/>
      <c r="AT11" s="189" t="str">
        <f>IFERROR(VLOOKUP(AS11,Legenda[],4,FALSE), "[-]")</f>
        <v>[-]</v>
      </c>
      <c r="AU11" s="188"/>
      <c r="AV11" s="188"/>
      <c r="AW11" s="188"/>
      <c r="AX11" s="188"/>
      <c r="AY11" s="188"/>
      <c r="AZ11" s="188"/>
      <c r="BA11" s="174"/>
      <c r="BB11" s="205"/>
      <c r="BC11" s="205"/>
      <c r="BD11" s="205"/>
      <c r="BE11" s="205"/>
      <c r="BF11" s="205"/>
      <c r="BG11" s="206"/>
      <c r="BH11" s="171"/>
      <c r="BI11" s="171"/>
      <c r="BJ11" s="171"/>
      <c r="BK11" s="171">
        <f t="shared" si="13"/>
        <v>0</v>
      </c>
      <c r="BL11" s="171"/>
      <c r="BM11" s="171"/>
      <c r="BN11" s="171"/>
      <c r="BO11" s="171">
        <f t="shared" si="14"/>
        <v>0</v>
      </c>
      <c r="BP11" s="171"/>
      <c r="BQ11" s="171"/>
      <c r="BR11" s="171"/>
      <c r="BS11" s="171">
        <f t="shared" si="15"/>
        <v>0</v>
      </c>
      <c r="BU11" s="171">
        <f t="shared" si="16"/>
        <v>0</v>
      </c>
      <c r="BV11" s="171">
        <f t="shared" si="1"/>
        <v>0</v>
      </c>
      <c r="BW11" s="171">
        <f t="shared" si="1"/>
        <v>0</v>
      </c>
      <c r="BX11" s="171">
        <f t="shared" si="1"/>
        <v>0</v>
      </c>
      <c r="BY11" s="171">
        <f t="shared" si="17"/>
        <v>0</v>
      </c>
      <c r="BZ11" s="171">
        <f t="shared" si="2"/>
        <v>0</v>
      </c>
      <c r="CA11" s="171">
        <f t="shared" si="2"/>
        <v>0</v>
      </c>
      <c r="CB11" s="171">
        <f t="shared" si="2"/>
        <v>0</v>
      </c>
      <c r="CC11" s="171">
        <f t="shared" si="18"/>
        <v>0</v>
      </c>
      <c r="CD11" s="171">
        <f t="shared" si="3"/>
        <v>0</v>
      </c>
      <c r="CE11" s="171">
        <f t="shared" si="3"/>
        <v>0</v>
      </c>
      <c r="CF11" s="171">
        <f t="shared" si="3"/>
        <v>0</v>
      </c>
      <c r="CG11" s="171">
        <f t="shared" si="19"/>
        <v>0</v>
      </c>
      <c r="CH11" s="171"/>
    </row>
    <row r="12" spans="1:86" ht="15.75" x14ac:dyDescent="0.25">
      <c r="A12" s="174"/>
      <c r="B12" s="161">
        <f t="shared" si="4"/>
        <v>4</v>
      </c>
      <c r="C12" s="216"/>
      <c r="D12" s="216"/>
      <c r="E12" s="216"/>
      <c r="F12" s="216"/>
      <c r="G12" s="216"/>
      <c r="H12" s="217" t="s">
        <v>197</v>
      </c>
      <c r="I12" s="205"/>
      <c r="J12" s="205"/>
      <c r="K12" s="205"/>
      <c r="L12" s="205"/>
      <c r="M12" s="205"/>
      <c r="N12" s="205"/>
      <c r="O12" s="206"/>
      <c r="P12" s="171"/>
      <c r="Q12" s="171"/>
      <c r="R12" s="171"/>
      <c r="S12" s="171">
        <f t="shared" si="5"/>
        <v>0</v>
      </c>
      <c r="T12" s="171"/>
      <c r="U12" s="171"/>
      <c r="V12" s="171"/>
      <c r="W12" s="171">
        <f t="shared" si="6"/>
        <v>0</v>
      </c>
      <c r="X12" s="171"/>
      <c r="Y12" s="171"/>
      <c r="Z12" s="171"/>
      <c r="AA12" s="171">
        <f t="shared" si="7"/>
        <v>0</v>
      </c>
      <c r="AB12" s="171"/>
      <c r="AC12" s="171"/>
      <c r="AD12" s="171"/>
      <c r="AE12" s="171">
        <f t="shared" si="8"/>
        <v>0</v>
      </c>
      <c r="AF12" s="171"/>
      <c r="AG12" s="171"/>
      <c r="AH12" s="171"/>
      <c r="AI12" s="171">
        <f t="shared" si="9"/>
        <v>0</v>
      </c>
      <c r="AJ12" s="171"/>
      <c r="AK12" s="171"/>
      <c r="AL12" s="171"/>
      <c r="AM12" s="171">
        <f t="shared" si="10"/>
        <v>0</v>
      </c>
      <c r="AN12" s="171">
        <f t="shared" si="11"/>
        <v>0</v>
      </c>
      <c r="AO12" s="171">
        <f t="shared" si="0"/>
        <v>0</v>
      </c>
      <c r="AP12" s="171">
        <f t="shared" si="0"/>
        <v>0</v>
      </c>
      <c r="AQ12" s="171">
        <f t="shared" si="12"/>
        <v>0</v>
      </c>
      <c r="AR12" s="146"/>
      <c r="AS12" s="188"/>
      <c r="AT12" s="189" t="str">
        <f>IFERROR(VLOOKUP(AS12,Legenda[],4,FALSE), "[-]")</f>
        <v>[-]</v>
      </c>
      <c r="AU12" s="188"/>
      <c r="AV12" s="188"/>
      <c r="AW12" s="188"/>
      <c r="AX12" s="188"/>
      <c r="AY12" s="188"/>
      <c r="AZ12" s="188"/>
      <c r="BA12" s="174"/>
      <c r="BB12" s="205"/>
      <c r="BC12" s="205"/>
      <c r="BD12" s="205"/>
      <c r="BE12" s="205"/>
      <c r="BF12" s="205"/>
      <c r="BG12" s="206"/>
      <c r="BH12" s="171"/>
      <c r="BI12" s="171"/>
      <c r="BJ12" s="171"/>
      <c r="BK12" s="171">
        <f t="shared" si="13"/>
        <v>0</v>
      </c>
      <c r="BL12" s="171"/>
      <c r="BM12" s="171"/>
      <c r="BN12" s="171"/>
      <c r="BO12" s="171">
        <f t="shared" si="14"/>
        <v>0</v>
      </c>
      <c r="BP12" s="171"/>
      <c r="BQ12" s="171"/>
      <c r="BR12" s="171"/>
      <c r="BS12" s="171">
        <f t="shared" si="15"/>
        <v>0</v>
      </c>
      <c r="BU12" s="171">
        <f t="shared" si="16"/>
        <v>0</v>
      </c>
      <c r="BV12" s="171">
        <f t="shared" si="1"/>
        <v>0</v>
      </c>
      <c r="BW12" s="171">
        <f t="shared" si="1"/>
        <v>0</v>
      </c>
      <c r="BX12" s="171">
        <f t="shared" si="1"/>
        <v>0</v>
      </c>
      <c r="BY12" s="171">
        <f t="shared" si="17"/>
        <v>0</v>
      </c>
      <c r="BZ12" s="171">
        <f t="shared" si="2"/>
        <v>0</v>
      </c>
      <c r="CA12" s="171">
        <f t="shared" si="2"/>
        <v>0</v>
      </c>
      <c r="CB12" s="171">
        <f t="shared" si="2"/>
        <v>0</v>
      </c>
      <c r="CC12" s="171">
        <f t="shared" si="18"/>
        <v>0</v>
      </c>
      <c r="CD12" s="171">
        <f t="shared" si="3"/>
        <v>0</v>
      </c>
      <c r="CE12" s="171">
        <f t="shared" si="3"/>
        <v>0</v>
      </c>
      <c r="CF12" s="171">
        <f t="shared" si="3"/>
        <v>0</v>
      </c>
      <c r="CG12" s="171">
        <f t="shared" si="19"/>
        <v>0</v>
      </c>
      <c r="CH12" s="171"/>
    </row>
    <row r="13" spans="1:86" x14ac:dyDescent="0.25">
      <c r="A13" s="174"/>
      <c r="B13" s="161">
        <f t="shared" si="4"/>
        <v>5</v>
      </c>
      <c r="C13" s="216"/>
      <c r="D13" s="216"/>
      <c r="E13" s="216"/>
      <c r="F13" s="216"/>
      <c r="G13" s="216"/>
      <c r="H13" s="217" t="s">
        <v>197</v>
      </c>
      <c r="I13" s="205"/>
      <c r="J13" s="205"/>
      <c r="K13" s="205"/>
      <c r="L13" s="205"/>
      <c r="M13" s="205"/>
      <c r="N13" s="205"/>
      <c r="O13" s="206"/>
      <c r="P13" s="171"/>
      <c r="Q13" s="171"/>
      <c r="R13" s="171"/>
      <c r="S13" s="171">
        <f t="shared" si="5"/>
        <v>0</v>
      </c>
      <c r="T13" s="171"/>
      <c r="U13" s="171"/>
      <c r="V13" s="171"/>
      <c r="W13" s="171">
        <f t="shared" si="6"/>
        <v>0</v>
      </c>
      <c r="X13" s="171"/>
      <c r="Y13" s="171"/>
      <c r="Z13" s="171"/>
      <c r="AA13" s="171">
        <f t="shared" si="7"/>
        <v>0</v>
      </c>
      <c r="AB13" s="171"/>
      <c r="AC13" s="171"/>
      <c r="AD13" s="171"/>
      <c r="AE13" s="171">
        <f t="shared" si="8"/>
        <v>0</v>
      </c>
      <c r="AF13" s="171"/>
      <c r="AG13" s="171"/>
      <c r="AH13" s="171"/>
      <c r="AI13" s="171">
        <f t="shared" si="9"/>
        <v>0</v>
      </c>
      <c r="AJ13" s="171"/>
      <c r="AK13" s="171"/>
      <c r="AL13" s="171"/>
      <c r="AM13" s="171">
        <f t="shared" si="10"/>
        <v>0</v>
      </c>
      <c r="AN13" s="171">
        <f t="shared" si="11"/>
        <v>0</v>
      </c>
      <c r="AO13" s="171">
        <f t="shared" si="0"/>
        <v>0</v>
      </c>
      <c r="AP13" s="171">
        <f t="shared" si="0"/>
        <v>0</v>
      </c>
      <c r="AQ13" s="171">
        <f t="shared" si="12"/>
        <v>0</v>
      </c>
      <c r="AR13" s="174"/>
      <c r="AS13" s="188"/>
      <c r="AT13" s="189" t="str">
        <f>IFERROR(VLOOKUP(AS13,Legenda[],4,FALSE), "[-]")</f>
        <v>[-]</v>
      </c>
      <c r="AU13" s="188"/>
      <c r="AV13" s="188"/>
      <c r="AW13" s="188"/>
      <c r="AX13" s="188"/>
      <c r="AY13" s="188"/>
      <c r="AZ13" s="188"/>
      <c r="BA13" s="174"/>
      <c r="BB13" s="205"/>
      <c r="BC13" s="205"/>
      <c r="BD13" s="205"/>
      <c r="BE13" s="205"/>
      <c r="BF13" s="205"/>
      <c r="BG13" s="206"/>
      <c r="BH13" s="171"/>
      <c r="BI13" s="171"/>
      <c r="BJ13" s="171"/>
      <c r="BK13" s="171">
        <f t="shared" si="13"/>
        <v>0</v>
      </c>
      <c r="BL13" s="171"/>
      <c r="BM13" s="171"/>
      <c r="BN13" s="171"/>
      <c r="BO13" s="171">
        <f t="shared" si="14"/>
        <v>0</v>
      </c>
      <c r="BP13" s="171"/>
      <c r="BQ13" s="171"/>
      <c r="BR13" s="171"/>
      <c r="BS13" s="171">
        <f t="shared" si="15"/>
        <v>0</v>
      </c>
      <c r="BU13" s="171">
        <f t="shared" si="16"/>
        <v>0</v>
      </c>
      <c r="BV13" s="171">
        <f t="shared" si="1"/>
        <v>0</v>
      </c>
      <c r="BW13" s="171">
        <f t="shared" si="1"/>
        <v>0</v>
      </c>
      <c r="BX13" s="171">
        <f t="shared" si="1"/>
        <v>0</v>
      </c>
      <c r="BY13" s="171">
        <f t="shared" si="17"/>
        <v>0</v>
      </c>
      <c r="BZ13" s="171">
        <f t="shared" si="2"/>
        <v>0</v>
      </c>
      <c r="CA13" s="171">
        <f t="shared" si="2"/>
        <v>0</v>
      </c>
      <c r="CB13" s="171">
        <f t="shared" si="2"/>
        <v>0</v>
      </c>
      <c r="CC13" s="171">
        <f t="shared" si="18"/>
        <v>0</v>
      </c>
      <c r="CD13" s="171">
        <f t="shared" si="3"/>
        <v>0</v>
      </c>
      <c r="CE13" s="171">
        <f t="shared" si="3"/>
        <v>0</v>
      </c>
      <c r="CF13" s="171">
        <f t="shared" si="3"/>
        <v>0</v>
      </c>
      <c r="CG13" s="171">
        <f t="shared" si="19"/>
        <v>0</v>
      </c>
      <c r="CH13" s="171"/>
    </row>
    <row r="14" spans="1:86" ht="15.75" x14ac:dyDescent="0.25">
      <c r="A14" s="174"/>
      <c r="B14" s="161">
        <f t="shared" si="4"/>
        <v>6</v>
      </c>
      <c r="C14" s="216"/>
      <c r="D14" s="216"/>
      <c r="E14" s="216"/>
      <c r="F14" s="216"/>
      <c r="G14" s="216"/>
      <c r="H14" s="217" t="s">
        <v>197</v>
      </c>
      <c r="I14" s="205"/>
      <c r="J14" s="205"/>
      <c r="K14" s="205"/>
      <c r="L14" s="205"/>
      <c r="M14" s="205"/>
      <c r="N14" s="205"/>
      <c r="O14" s="206"/>
      <c r="P14" s="171"/>
      <c r="Q14" s="171"/>
      <c r="R14" s="171"/>
      <c r="S14" s="171">
        <f t="shared" si="5"/>
        <v>0</v>
      </c>
      <c r="T14" s="171"/>
      <c r="U14" s="171"/>
      <c r="V14" s="171"/>
      <c r="W14" s="171">
        <f t="shared" si="6"/>
        <v>0</v>
      </c>
      <c r="X14" s="171"/>
      <c r="Y14" s="171"/>
      <c r="Z14" s="171"/>
      <c r="AA14" s="171">
        <f t="shared" si="7"/>
        <v>0</v>
      </c>
      <c r="AB14" s="171"/>
      <c r="AC14" s="171"/>
      <c r="AD14" s="171"/>
      <c r="AE14" s="171">
        <f t="shared" si="8"/>
        <v>0</v>
      </c>
      <c r="AF14" s="171"/>
      <c r="AG14" s="171"/>
      <c r="AH14" s="171"/>
      <c r="AI14" s="171">
        <f t="shared" si="9"/>
        <v>0</v>
      </c>
      <c r="AJ14" s="171"/>
      <c r="AK14" s="171"/>
      <c r="AL14" s="171"/>
      <c r="AM14" s="171">
        <f t="shared" si="10"/>
        <v>0</v>
      </c>
      <c r="AN14" s="171">
        <f t="shared" si="11"/>
        <v>0</v>
      </c>
      <c r="AO14" s="171">
        <f t="shared" si="0"/>
        <v>0</v>
      </c>
      <c r="AP14" s="171">
        <f t="shared" si="0"/>
        <v>0</v>
      </c>
      <c r="AQ14" s="171">
        <f t="shared" si="12"/>
        <v>0</v>
      </c>
      <c r="AR14" s="146"/>
      <c r="AS14" s="188"/>
      <c r="AT14" s="189" t="str">
        <f>IFERROR(VLOOKUP(AS14,Legenda[],4,FALSE), "[-]")</f>
        <v>[-]</v>
      </c>
      <c r="AU14" s="188"/>
      <c r="AV14" s="188"/>
      <c r="AW14" s="188"/>
      <c r="AX14" s="188"/>
      <c r="AY14" s="188"/>
      <c r="AZ14" s="188"/>
      <c r="BA14" s="174"/>
      <c r="BB14" s="205"/>
      <c r="BC14" s="205"/>
      <c r="BD14" s="205"/>
      <c r="BE14" s="205"/>
      <c r="BF14" s="205"/>
      <c r="BG14" s="206"/>
      <c r="BH14" s="171"/>
      <c r="BI14" s="171"/>
      <c r="BJ14" s="171"/>
      <c r="BK14" s="171">
        <f t="shared" si="13"/>
        <v>0</v>
      </c>
      <c r="BL14" s="171"/>
      <c r="BM14" s="171"/>
      <c r="BN14" s="171"/>
      <c r="BO14" s="171">
        <f t="shared" si="14"/>
        <v>0</v>
      </c>
      <c r="BP14" s="171"/>
      <c r="BQ14" s="171"/>
      <c r="BR14" s="171"/>
      <c r="BS14" s="171">
        <f t="shared" si="15"/>
        <v>0</v>
      </c>
      <c r="BU14" s="171">
        <f t="shared" si="16"/>
        <v>0</v>
      </c>
      <c r="BV14" s="171">
        <f t="shared" si="1"/>
        <v>0</v>
      </c>
      <c r="BW14" s="171">
        <f t="shared" si="1"/>
        <v>0</v>
      </c>
      <c r="BX14" s="171">
        <f t="shared" si="1"/>
        <v>0</v>
      </c>
      <c r="BY14" s="171">
        <f t="shared" si="17"/>
        <v>0</v>
      </c>
      <c r="BZ14" s="171">
        <f t="shared" si="2"/>
        <v>0</v>
      </c>
      <c r="CA14" s="171">
        <f t="shared" si="2"/>
        <v>0</v>
      </c>
      <c r="CB14" s="171">
        <f t="shared" si="2"/>
        <v>0</v>
      </c>
      <c r="CC14" s="171">
        <f t="shared" si="18"/>
        <v>0</v>
      </c>
      <c r="CD14" s="171">
        <f t="shared" si="3"/>
        <v>0</v>
      </c>
      <c r="CE14" s="171">
        <f t="shared" si="3"/>
        <v>0</v>
      </c>
      <c r="CF14" s="171">
        <f t="shared" si="3"/>
        <v>0</v>
      </c>
      <c r="CG14" s="171">
        <f t="shared" si="19"/>
        <v>0</v>
      </c>
      <c r="CH14" s="171"/>
    </row>
    <row r="15" spans="1:86" x14ac:dyDescent="0.25">
      <c r="A15" s="174"/>
      <c r="B15" s="161">
        <f t="shared" si="4"/>
        <v>7</v>
      </c>
      <c r="C15" s="216"/>
      <c r="D15" s="216"/>
      <c r="E15" s="216"/>
      <c r="F15" s="216"/>
      <c r="G15" s="216"/>
      <c r="H15" s="217" t="s">
        <v>197</v>
      </c>
      <c r="I15" s="205"/>
      <c r="J15" s="205"/>
      <c r="K15" s="205"/>
      <c r="L15" s="205"/>
      <c r="M15" s="205"/>
      <c r="N15" s="205"/>
      <c r="O15" s="206"/>
      <c r="P15" s="171"/>
      <c r="Q15" s="171"/>
      <c r="R15" s="171"/>
      <c r="S15" s="171">
        <f t="shared" si="5"/>
        <v>0</v>
      </c>
      <c r="T15" s="171"/>
      <c r="U15" s="171"/>
      <c r="V15" s="171"/>
      <c r="W15" s="171">
        <f t="shared" si="6"/>
        <v>0</v>
      </c>
      <c r="X15" s="171"/>
      <c r="Y15" s="171"/>
      <c r="Z15" s="171"/>
      <c r="AA15" s="171">
        <f t="shared" si="7"/>
        <v>0</v>
      </c>
      <c r="AB15" s="171"/>
      <c r="AC15" s="171"/>
      <c r="AD15" s="171"/>
      <c r="AE15" s="171">
        <f t="shared" si="8"/>
        <v>0</v>
      </c>
      <c r="AF15" s="171"/>
      <c r="AG15" s="171"/>
      <c r="AH15" s="171"/>
      <c r="AI15" s="171">
        <f t="shared" si="9"/>
        <v>0</v>
      </c>
      <c r="AJ15" s="171"/>
      <c r="AK15" s="171"/>
      <c r="AL15" s="171"/>
      <c r="AM15" s="171">
        <f t="shared" si="10"/>
        <v>0</v>
      </c>
      <c r="AN15" s="171">
        <f t="shared" si="11"/>
        <v>0</v>
      </c>
      <c r="AO15" s="171">
        <f t="shared" si="0"/>
        <v>0</v>
      </c>
      <c r="AP15" s="171">
        <f t="shared" si="0"/>
        <v>0</v>
      </c>
      <c r="AQ15" s="171">
        <f t="shared" si="12"/>
        <v>0</v>
      </c>
      <c r="AR15" s="174"/>
      <c r="AS15" s="188"/>
      <c r="AT15" s="189" t="str">
        <f>IFERROR(VLOOKUP(AS15,Legenda[],4,FALSE), "[-]")</f>
        <v>[-]</v>
      </c>
      <c r="AU15" s="188"/>
      <c r="AV15" s="188"/>
      <c r="AW15" s="188"/>
      <c r="AX15" s="188"/>
      <c r="AY15" s="188"/>
      <c r="AZ15" s="188"/>
      <c r="BA15" s="174"/>
      <c r="BB15" s="205"/>
      <c r="BC15" s="205"/>
      <c r="BD15" s="205"/>
      <c r="BE15" s="205"/>
      <c r="BF15" s="205"/>
      <c r="BG15" s="206"/>
      <c r="BH15" s="171"/>
      <c r="BI15" s="171"/>
      <c r="BJ15" s="171"/>
      <c r="BK15" s="171">
        <f t="shared" si="13"/>
        <v>0</v>
      </c>
      <c r="BL15" s="171"/>
      <c r="BM15" s="171"/>
      <c r="BN15" s="171"/>
      <c r="BO15" s="171">
        <f t="shared" si="14"/>
        <v>0</v>
      </c>
      <c r="BP15" s="171"/>
      <c r="BQ15" s="171"/>
      <c r="BR15" s="171"/>
      <c r="BS15" s="171">
        <f t="shared" si="15"/>
        <v>0</v>
      </c>
      <c r="BU15" s="171">
        <f t="shared" si="16"/>
        <v>0</v>
      </c>
      <c r="BV15" s="171">
        <f t="shared" si="1"/>
        <v>0</v>
      </c>
      <c r="BW15" s="171">
        <f t="shared" si="1"/>
        <v>0</v>
      </c>
      <c r="BX15" s="171">
        <f t="shared" si="1"/>
        <v>0</v>
      </c>
      <c r="BY15" s="171">
        <f t="shared" si="17"/>
        <v>0</v>
      </c>
      <c r="BZ15" s="171">
        <f t="shared" si="2"/>
        <v>0</v>
      </c>
      <c r="CA15" s="171">
        <f t="shared" si="2"/>
        <v>0</v>
      </c>
      <c r="CB15" s="171">
        <f t="shared" si="2"/>
        <v>0</v>
      </c>
      <c r="CC15" s="171">
        <f t="shared" si="18"/>
        <v>0</v>
      </c>
      <c r="CD15" s="171">
        <f t="shared" si="3"/>
        <v>0</v>
      </c>
      <c r="CE15" s="171">
        <f t="shared" si="3"/>
        <v>0</v>
      </c>
      <c r="CF15" s="171">
        <f t="shared" si="3"/>
        <v>0</v>
      </c>
      <c r="CG15" s="171">
        <f t="shared" si="19"/>
        <v>0</v>
      </c>
      <c r="CH15" s="171"/>
    </row>
    <row r="16" spans="1:86" ht="15.75" x14ac:dyDescent="0.25">
      <c r="A16" s="174"/>
      <c r="B16" s="161">
        <f t="shared" si="4"/>
        <v>8</v>
      </c>
      <c r="C16" s="216"/>
      <c r="D16" s="216"/>
      <c r="E16" s="216"/>
      <c r="F16" s="216"/>
      <c r="G16" s="216"/>
      <c r="H16" s="217" t="s">
        <v>197</v>
      </c>
      <c r="I16" s="205"/>
      <c r="J16" s="205"/>
      <c r="K16" s="205"/>
      <c r="L16" s="205"/>
      <c r="M16" s="205"/>
      <c r="N16" s="205"/>
      <c r="O16" s="206"/>
      <c r="P16" s="171"/>
      <c r="Q16" s="171"/>
      <c r="R16" s="171"/>
      <c r="S16" s="171">
        <f t="shared" si="5"/>
        <v>0</v>
      </c>
      <c r="T16" s="171"/>
      <c r="U16" s="171"/>
      <c r="V16" s="171"/>
      <c r="W16" s="171">
        <f t="shared" si="6"/>
        <v>0</v>
      </c>
      <c r="X16" s="171"/>
      <c r="Y16" s="171"/>
      <c r="Z16" s="171"/>
      <c r="AA16" s="171">
        <f t="shared" si="7"/>
        <v>0</v>
      </c>
      <c r="AB16" s="171"/>
      <c r="AC16" s="171"/>
      <c r="AD16" s="171"/>
      <c r="AE16" s="171">
        <f t="shared" si="8"/>
        <v>0</v>
      </c>
      <c r="AF16" s="171"/>
      <c r="AG16" s="171"/>
      <c r="AH16" s="171"/>
      <c r="AI16" s="171">
        <f t="shared" si="9"/>
        <v>0</v>
      </c>
      <c r="AJ16" s="171"/>
      <c r="AK16" s="171"/>
      <c r="AL16" s="171"/>
      <c r="AM16" s="171">
        <f t="shared" si="10"/>
        <v>0</v>
      </c>
      <c r="AN16" s="171">
        <f t="shared" si="11"/>
        <v>0</v>
      </c>
      <c r="AO16" s="171">
        <f t="shared" si="0"/>
        <v>0</v>
      </c>
      <c r="AP16" s="171">
        <f t="shared" si="0"/>
        <v>0</v>
      </c>
      <c r="AQ16" s="171">
        <f t="shared" si="12"/>
        <v>0</v>
      </c>
      <c r="AR16" s="146"/>
      <c r="AS16" s="188"/>
      <c r="AT16" s="189" t="str">
        <f>IFERROR(VLOOKUP(AS16,Legenda[],4,FALSE), "[-]")</f>
        <v>[-]</v>
      </c>
      <c r="AU16" s="188"/>
      <c r="AV16" s="188"/>
      <c r="AW16" s="188"/>
      <c r="AX16" s="188"/>
      <c r="AY16" s="188"/>
      <c r="AZ16" s="188"/>
      <c r="BA16" s="174"/>
      <c r="BB16" s="205"/>
      <c r="BC16" s="205"/>
      <c r="BD16" s="205"/>
      <c r="BE16" s="205"/>
      <c r="BF16" s="205"/>
      <c r="BG16" s="206"/>
      <c r="BH16" s="171"/>
      <c r="BI16" s="171"/>
      <c r="BJ16" s="171"/>
      <c r="BK16" s="171">
        <f t="shared" si="13"/>
        <v>0</v>
      </c>
      <c r="BL16" s="171"/>
      <c r="BM16" s="171"/>
      <c r="BN16" s="171"/>
      <c r="BO16" s="171">
        <f t="shared" si="14"/>
        <v>0</v>
      </c>
      <c r="BP16" s="171"/>
      <c r="BQ16" s="171"/>
      <c r="BR16" s="171"/>
      <c r="BS16" s="171">
        <f t="shared" si="15"/>
        <v>0</v>
      </c>
      <c r="BU16" s="171">
        <f t="shared" si="16"/>
        <v>0</v>
      </c>
      <c r="BV16" s="171">
        <f t="shared" si="1"/>
        <v>0</v>
      </c>
      <c r="BW16" s="171">
        <f t="shared" si="1"/>
        <v>0</v>
      </c>
      <c r="BX16" s="171">
        <f t="shared" si="1"/>
        <v>0</v>
      </c>
      <c r="BY16" s="171">
        <f t="shared" si="17"/>
        <v>0</v>
      </c>
      <c r="BZ16" s="171">
        <f t="shared" si="2"/>
        <v>0</v>
      </c>
      <c r="CA16" s="171">
        <f t="shared" si="2"/>
        <v>0</v>
      </c>
      <c r="CB16" s="171">
        <f t="shared" si="2"/>
        <v>0</v>
      </c>
      <c r="CC16" s="171">
        <f t="shared" si="18"/>
        <v>0</v>
      </c>
      <c r="CD16" s="171">
        <f t="shared" si="3"/>
        <v>0</v>
      </c>
      <c r="CE16" s="171">
        <f t="shared" si="3"/>
        <v>0</v>
      </c>
      <c r="CF16" s="171">
        <f t="shared" si="3"/>
        <v>0</v>
      </c>
      <c r="CG16" s="171">
        <f t="shared" si="19"/>
        <v>0</v>
      </c>
      <c r="CH16" s="171"/>
    </row>
    <row r="17" spans="1:86" x14ac:dyDescent="0.25">
      <c r="A17" s="174"/>
      <c r="B17" s="161">
        <f t="shared" si="4"/>
        <v>9</v>
      </c>
      <c r="C17" s="216"/>
      <c r="D17" s="216"/>
      <c r="E17" s="216"/>
      <c r="F17" s="216"/>
      <c r="G17" s="216"/>
      <c r="H17" s="217" t="s">
        <v>197</v>
      </c>
      <c r="I17" s="205"/>
      <c r="J17" s="205"/>
      <c r="K17" s="205"/>
      <c r="L17" s="205"/>
      <c r="M17" s="205"/>
      <c r="N17" s="205"/>
      <c r="O17" s="206"/>
      <c r="P17" s="171"/>
      <c r="Q17" s="171"/>
      <c r="R17" s="171"/>
      <c r="S17" s="171">
        <f t="shared" si="5"/>
        <v>0</v>
      </c>
      <c r="T17" s="171"/>
      <c r="U17" s="171"/>
      <c r="V17" s="171"/>
      <c r="W17" s="171">
        <f t="shared" si="6"/>
        <v>0</v>
      </c>
      <c r="X17" s="171"/>
      <c r="Y17" s="171"/>
      <c r="Z17" s="171"/>
      <c r="AA17" s="171">
        <f t="shared" si="7"/>
        <v>0</v>
      </c>
      <c r="AB17" s="171"/>
      <c r="AC17" s="171"/>
      <c r="AD17" s="171"/>
      <c r="AE17" s="171">
        <f t="shared" si="8"/>
        <v>0</v>
      </c>
      <c r="AF17" s="171"/>
      <c r="AG17" s="171"/>
      <c r="AH17" s="171"/>
      <c r="AI17" s="171">
        <f t="shared" si="9"/>
        <v>0</v>
      </c>
      <c r="AJ17" s="171"/>
      <c r="AK17" s="171"/>
      <c r="AL17" s="171"/>
      <c r="AM17" s="171">
        <f t="shared" si="10"/>
        <v>0</v>
      </c>
      <c r="AN17" s="171">
        <f t="shared" si="11"/>
        <v>0</v>
      </c>
      <c r="AO17" s="171">
        <f t="shared" si="0"/>
        <v>0</v>
      </c>
      <c r="AP17" s="171">
        <f t="shared" si="0"/>
        <v>0</v>
      </c>
      <c r="AQ17" s="171">
        <f t="shared" si="12"/>
        <v>0</v>
      </c>
      <c r="AR17" s="174"/>
      <c r="AS17" s="188"/>
      <c r="AT17" s="189" t="str">
        <f>IFERROR(VLOOKUP(AS17,Legenda[],4,FALSE), "[-]")</f>
        <v>[-]</v>
      </c>
      <c r="AU17" s="188"/>
      <c r="AV17" s="188"/>
      <c r="AW17" s="188"/>
      <c r="AX17" s="188"/>
      <c r="AY17" s="188"/>
      <c r="AZ17" s="188"/>
      <c r="BA17" s="174"/>
      <c r="BB17" s="205"/>
      <c r="BC17" s="205"/>
      <c r="BD17" s="205"/>
      <c r="BE17" s="205"/>
      <c r="BF17" s="205"/>
      <c r="BG17" s="206"/>
      <c r="BH17" s="171"/>
      <c r="BI17" s="171"/>
      <c r="BJ17" s="171"/>
      <c r="BK17" s="171">
        <f t="shared" si="13"/>
        <v>0</v>
      </c>
      <c r="BL17" s="171"/>
      <c r="BM17" s="171"/>
      <c r="BN17" s="171"/>
      <c r="BO17" s="171">
        <f t="shared" si="14"/>
        <v>0</v>
      </c>
      <c r="BP17" s="171"/>
      <c r="BQ17" s="171"/>
      <c r="BR17" s="171"/>
      <c r="BS17" s="171">
        <f t="shared" si="15"/>
        <v>0</v>
      </c>
      <c r="BU17" s="171">
        <f t="shared" si="16"/>
        <v>0</v>
      </c>
      <c r="BV17" s="171">
        <f t="shared" si="1"/>
        <v>0</v>
      </c>
      <c r="BW17" s="171">
        <f t="shared" si="1"/>
        <v>0</v>
      </c>
      <c r="BX17" s="171">
        <f t="shared" si="1"/>
        <v>0</v>
      </c>
      <c r="BY17" s="171">
        <f t="shared" si="17"/>
        <v>0</v>
      </c>
      <c r="BZ17" s="171">
        <f t="shared" si="2"/>
        <v>0</v>
      </c>
      <c r="CA17" s="171">
        <f t="shared" si="2"/>
        <v>0</v>
      </c>
      <c r="CB17" s="171">
        <f t="shared" si="2"/>
        <v>0</v>
      </c>
      <c r="CC17" s="171">
        <f t="shared" si="18"/>
        <v>0</v>
      </c>
      <c r="CD17" s="171">
        <f t="shared" si="3"/>
        <v>0</v>
      </c>
      <c r="CE17" s="171">
        <f t="shared" si="3"/>
        <v>0</v>
      </c>
      <c r="CF17" s="171">
        <f t="shared" si="3"/>
        <v>0</v>
      </c>
      <c r="CG17" s="171">
        <f t="shared" si="19"/>
        <v>0</v>
      </c>
      <c r="CH17" s="171"/>
    </row>
    <row r="18" spans="1:86" ht="15.75" x14ac:dyDescent="0.25">
      <c r="A18" s="174"/>
      <c r="B18" s="161">
        <f t="shared" si="4"/>
        <v>10</v>
      </c>
      <c r="C18" s="216"/>
      <c r="D18" s="216"/>
      <c r="E18" s="216"/>
      <c r="F18" s="216"/>
      <c r="G18" s="216"/>
      <c r="H18" s="217" t="s">
        <v>197</v>
      </c>
      <c r="I18" s="205"/>
      <c r="J18" s="205"/>
      <c r="K18" s="205"/>
      <c r="L18" s="205"/>
      <c r="M18" s="205"/>
      <c r="N18" s="205"/>
      <c r="O18" s="206"/>
      <c r="P18" s="171"/>
      <c r="Q18" s="171"/>
      <c r="R18" s="171"/>
      <c r="S18" s="171">
        <f t="shared" si="5"/>
        <v>0</v>
      </c>
      <c r="T18" s="171"/>
      <c r="U18" s="171"/>
      <c r="V18" s="171"/>
      <c r="W18" s="171">
        <f t="shared" si="6"/>
        <v>0</v>
      </c>
      <c r="X18" s="171"/>
      <c r="Y18" s="171"/>
      <c r="Z18" s="171"/>
      <c r="AA18" s="171">
        <f t="shared" si="7"/>
        <v>0</v>
      </c>
      <c r="AB18" s="171"/>
      <c r="AC18" s="171"/>
      <c r="AD18" s="171"/>
      <c r="AE18" s="171">
        <f t="shared" si="8"/>
        <v>0</v>
      </c>
      <c r="AF18" s="171"/>
      <c r="AG18" s="171"/>
      <c r="AH18" s="171"/>
      <c r="AI18" s="171">
        <f t="shared" si="9"/>
        <v>0</v>
      </c>
      <c r="AJ18" s="171"/>
      <c r="AK18" s="171"/>
      <c r="AL18" s="171"/>
      <c r="AM18" s="171">
        <f t="shared" si="10"/>
        <v>0</v>
      </c>
      <c r="AN18" s="171">
        <f t="shared" si="11"/>
        <v>0</v>
      </c>
      <c r="AO18" s="171">
        <f t="shared" si="0"/>
        <v>0</v>
      </c>
      <c r="AP18" s="171">
        <f t="shared" si="0"/>
        <v>0</v>
      </c>
      <c r="AQ18" s="171">
        <f t="shared" si="12"/>
        <v>0</v>
      </c>
      <c r="AR18" s="146"/>
      <c r="AS18" s="188"/>
      <c r="AT18" s="189" t="str">
        <f>IFERROR(VLOOKUP(AS18,Legenda[],4,FALSE), "[-]")</f>
        <v>[-]</v>
      </c>
      <c r="AU18" s="188"/>
      <c r="AV18" s="188"/>
      <c r="AW18" s="188"/>
      <c r="AX18" s="188"/>
      <c r="AY18" s="188"/>
      <c r="AZ18" s="188"/>
      <c r="BA18" s="174"/>
      <c r="BB18" s="205"/>
      <c r="BC18" s="205"/>
      <c r="BD18" s="205"/>
      <c r="BE18" s="205"/>
      <c r="BF18" s="205"/>
      <c r="BG18" s="206"/>
      <c r="BH18" s="171"/>
      <c r="BI18" s="171"/>
      <c r="BJ18" s="171"/>
      <c r="BK18" s="171">
        <f t="shared" si="13"/>
        <v>0</v>
      </c>
      <c r="BL18" s="171"/>
      <c r="BM18" s="171"/>
      <c r="BN18" s="171"/>
      <c r="BO18" s="171">
        <f t="shared" si="14"/>
        <v>0</v>
      </c>
      <c r="BP18" s="171"/>
      <c r="BQ18" s="171"/>
      <c r="BR18" s="171"/>
      <c r="BS18" s="171">
        <f t="shared" si="15"/>
        <v>0</v>
      </c>
      <c r="BU18" s="171">
        <f t="shared" si="16"/>
        <v>0</v>
      </c>
      <c r="BV18" s="171">
        <f t="shared" si="1"/>
        <v>0</v>
      </c>
      <c r="BW18" s="171">
        <f t="shared" si="1"/>
        <v>0</v>
      </c>
      <c r="BX18" s="171">
        <f t="shared" si="1"/>
        <v>0</v>
      </c>
      <c r="BY18" s="171">
        <f t="shared" si="17"/>
        <v>0</v>
      </c>
      <c r="BZ18" s="171">
        <f t="shared" si="2"/>
        <v>0</v>
      </c>
      <c r="CA18" s="171">
        <f t="shared" si="2"/>
        <v>0</v>
      </c>
      <c r="CB18" s="171">
        <f t="shared" si="2"/>
        <v>0</v>
      </c>
      <c r="CC18" s="171">
        <f t="shared" si="18"/>
        <v>0</v>
      </c>
      <c r="CD18" s="171">
        <f t="shared" si="3"/>
        <v>0</v>
      </c>
      <c r="CE18" s="171">
        <f t="shared" si="3"/>
        <v>0</v>
      </c>
      <c r="CF18" s="171">
        <f t="shared" si="3"/>
        <v>0</v>
      </c>
      <c r="CG18" s="171">
        <f t="shared" si="19"/>
        <v>0</v>
      </c>
      <c r="CH18" s="171"/>
    </row>
    <row r="19" spans="1:86" x14ac:dyDescent="0.25">
      <c r="A19" s="174"/>
      <c r="B19" s="218"/>
      <c r="C19" s="218"/>
      <c r="D19" s="218"/>
      <c r="E19" s="218"/>
      <c r="F19" s="218"/>
      <c r="G19" s="218"/>
      <c r="H19" s="218"/>
      <c r="I19" s="165" t="s">
        <v>199</v>
      </c>
      <c r="J19" s="165"/>
      <c r="K19" s="165"/>
      <c r="L19" s="165"/>
      <c r="M19" s="165"/>
      <c r="N19" s="165"/>
      <c r="O19" s="207"/>
      <c r="P19" s="207">
        <f>SUM(P9:P18)</f>
        <v>0</v>
      </c>
      <c r="Q19" s="207">
        <f t="shared" ref="Q19:AQ19" si="20">SUM(Q9:Q18)</f>
        <v>0</v>
      </c>
      <c r="R19" s="207">
        <f t="shared" si="20"/>
        <v>0</v>
      </c>
      <c r="S19" s="207">
        <f t="shared" si="20"/>
        <v>0</v>
      </c>
      <c r="T19" s="207">
        <f t="shared" si="20"/>
        <v>0</v>
      </c>
      <c r="U19" s="207">
        <f t="shared" si="20"/>
        <v>0</v>
      </c>
      <c r="V19" s="207">
        <f t="shared" si="20"/>
        <v>0</v>
      </c>
      <c r="W19" s="207">
        <f t="shared" si="20"/>
        <v>0</v>
      </c>
      <c r="X19" s="207">
        <f t="shared" si="20"/>
        <v>0</v>
      </c>
      <c r="Y19" s="207">
        <f t="shared" si="20"/>
        <v>0</v>
      </c>
      <c r="Z19" s="207">
        <f t="shared" si="20"/>
        <v>0</v>
      </c>
      <c r="AA19" s="207">
        <f t="shared" si="20"/>
        <v>0</v>
      </c>
      <c r="AB19" s="207">
        <f t="shared" si="20"/>
        <v>0</v>
      </c>
      <c r="AC19" s="207">
        <f t="shared" si="20"/>
        <v>0</v>
      </c>
      <c r="AD19" s="207">
        <f t="shared" si="20"/>
        <v>0</v>
      </c>
      <c r="AE19" s="207">
        <f t="shared" si="20"/>
        <v>0</v>
      </c>
      <c r="AF19" s="207">
        <f t="shared" si="20"/>
        <v>0</v>
      </c>
      <c r="AG19" s="207">
        <f t="shared" si="20"/>
        <v>0</v>
      </c>
      <c r="AH19" s="207">
        <f t="shared" si="20"/>
        <v>0</v>
      </c>
      <c r="AI19" s="207">
        <f t="shared" si="20"/>
        <v>0</v>
      </c>
      <c r="AJ19" s="207">
        <f t="shared" si="20"/>
        <v>0</v>
      </c>
      <c r="AK19" s="207">
        <f t="shared" si="20"/>
        <v>0</v>
      </c>
      <c r="AL19" s="207">
        <f t="shared" si="20"/>
        <v>0</v>
      </c>
      <c r="AM19" s="207">
        <f t="shared" si="20"/>
        <v>0</v>
      </c>
      <c r="AN19" s="207">
        <f t="shared" si="20"/>
        <v>0</v>
      </c>
      <c r="AO19" s="207">
        <f t="shared" si="20"/>
        <v>0</v>
      </c>
      <c r="AP19" s="207">
        <f t="shared" si="20"/>
        <v>0</v>
      </c>
      <c r="AQ19" s="207">
        <f t="shared" si="20"/>
        <v>0</v>
      </c>
      <c r="AR19" s="174"/>
      <c r="AS19" s="207"/>
      <c r="AT19" s="207"/>
      <c r="AU19" s="207"/>
      <c r="AV19" s="207"/>
      <c r="AW19" s="207"/>
      <c r="AX19" s="207"/>
      <c r="AY19" s="207"/>
      <c r="AZ19" s="207"/>
      <c r="BA19" s="174"/>
      <c r="BB19" s="165"/>
      <c r="BC19" s="165"/>
      <c r="BD19" s="165"/>
      <c r="BE19" s="165"/>
      <c r="BF19" s="165"/>
      <c r="BG19" s="207"/>
      <c r="BH19" s="207"/>
      <c r="BI19" s="207"/>
      <c r="BJ19" s="207"/>
      <c r="BK19" s="207"/>
      <c r="BL19" s="207"/>
      <c r="BM19" s="207"/>
      <c r="BN19" s="207"/>
      <c r="BO19" s="207"/>
      <c r="BP19" s="207"/>
      <c r="BQ19" s="207"/>
      <c r="BR19" s="207"/>
      <c r="BS19" s="207"/>
      <c r="BU19" s="207"/>
      <c r="BV19" s="207"/>
      <c r="BW19" s="207"/>
      <c r="BX19" s="207"/>
      <c r="BY19" s="207"/>
      <c r="BZ19" s="207"/>
      <c r="CA19" s="207"/>
      <c r="CB19" s="207"/>
      <c r="CC19" s="207"/>
      <c r="CD19" s="207"/>
      <c r="CE19" s="207"/>
      <c r="CF19" s="207"/>
      <c r="CG19" s="207"/>
      <c r="CH19" s="207"/>
    </row>
    <row r="20" spans="1:86" ht="15.75" x14ac:dyDescent="0.25">
      <c r="A20" s="174"/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9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146"/>
      <c r="AS20" s="210"/>
      <c r="AT20" s="210"/>
      <c r="AU20" s="210"/>
      <c r="AV20" s="210"/>
      <c r="AW20" s="210"/>
      <c r="AX20" s="210"/>
      <c r="AY20" s="210"/>
      <c r="AZ20" s="210"/>
      <c r="BA20" s="174"/>
      <c r="BB20" s="208"/>
      <c r="BC20" s="208"/>
      <c r="BD20" s="208"/>
      <c r="BE20" s="208"/>
      <c r="BF20" s="208"/>
      <c r="BG20" s="209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U20" s="210"/>
      <c r="BV20" s="210"/>
      <c r="BW20" s="210"/>
      <c r="BX20" s="210"/>
      <c r="BY20" s="210"/>
      <c r="BZ20" s="210"/>
      <c r="CA20" s="210"/>
      <c r="CB20" s="210"/>
      <c r="CC20" s="210"/>
      <c r="CD20" s="210"/>
      <c r="CE20" s="210"/>
      <c r="CF20" s="210"/>
      <c r="CG20" s="210"/>
      <c r="CH20" s="210"/>
    </row>
    <row r="21" spans="1:86" ht="15.75" x14ac:dyDescent="0.25">
      <c r="A21" s="174"/>
      <c r="B21" s="213" t="s">
        <v>232</v>
      </c>
      <c r="C21" s="213"/>
      <c r="D21" s="213"/>
      <c r="E21" s="213"/>
      <c r="F21" s="213"/>
      <c r="G21" s="213"/>
      <c r="H21" s="213"/>
      <c r="I21" s="213"/>
      <c r="J21" s="202"/>
      <c r="K21" s="202"/>
      <c r="L21" s="202"/>
      <c r="M21" s="202"/>
      <c r="N21" s="202"/>
      <c r="O21" s="211"/>
      <c r="P21" s="212"/>
      <c r="Q21" s="212"/>
      <c r="R21" s="212"/>
      <c r="S21" s="212"/>
      <c r="T21" s="212"/>
      <c r="U21" s="212"/>
      <c r="V21" s="212"/>
      <c r="W21" s="212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2"/>
      <c r="AO21" s="212"/>
      <c r="AP21" s="212"/>
      <c r="AQ21" s="212"/>
      <c r="AR21" s="174"/>
      <c r="AS21" s="213"/>
      <c r="AT21" s="213"/>
      <c r="AU21" s="213"/>
      <c r="AV21" s="213"/>
      <c r="AW21" s="213"/>
      <c r="AX21" s="213"/>
      <c r="AY21" s="213"/>
      <c r="AZ21" s="213"/>
      <c r="BA21" s="174"/>
      <c r="BB21" s="202"/>
      <c r="BC21" s="202"/>
      <c r="BD21" s="202"/>
      <c r="BE21" s="202"/>
      <c r="BF21" s="202"/>
      <c r="BG21" s="211"/>
      <c r="BH21" s="212"/>
      <c r="BI21" s="212"/>
      <c r="BJ21" s="212"/>
      <c r="BK21" s="212"/>
      <c r="BL21" s="212"/>
      <c r="BM21" s="212"/>
      <c r="BN21" s="212"/>
      <c r="BO21" s="212"/>
      <c r="BP21" s="212"/>
      <c r="BQ21" s="212"/>
      <c r="BR21" s="212"/>
      <c r="BS21" s="212"/>
      <c r="BU21" s="212"/>
      <c r="BV21" s="212"/>
      <c r="BW21" s="212"/>
      <c r="BX21" s="212"/>
      <c r="BY21" s="212"/>
      <c r="BZ21" s="212"/>
      <c r="CA21" s="212"/>
      <c r="CB21" s="212"/>
      <c r="CC21" s="212"/>
      <c r="CD21" s="212"/>
      <c r="CE21" s="212"/>
      <c r="CF21" s="212"/>
      <c r="CG21" s="212"/>
      <c r="CH21" s="212"/>
    </row>
    <row r="22" spans="1:86" ht="15.75" x14ac:dyDescent="0.25">
      <c r="A22" s="174"/>
      <c r="B22" s="161">
        <v>1</v>
      </c>
      <c r="C22" s="216"/>
      <c r="D22" s="216"/>
      <c r="E22" s="216"/>
      <c r="F22" s="216"/>
      <c r="G22" s="216"/>
      <c r="H22" s="217" t="s">
        <v>197</v>
      </c>
      <c r="I22" s="205"/>
      <c r="J22" s="205"/>
      <c r="K22" s="205"/>
      <c r="L22" s="205"/>
      <c r="M22" s="205"/>
      <c r="N22" s="205"/>
      <c r="O22" s="206"/>
      <c r="P22" s="171"/>
      <c r="Q22" s="171"/>
      <c r="R22" s="171"/>
      <c r="S22" s="171">
        <f>SUM(P22:R22)</f>
        <v>0</v>
      </c>
      <c r="T22" s="171"/>
      <c r="U22" s="171"/>
      <c r="V22" s="171"/>
      <c r="W22" s="171">
        <f>SUM(T22:V22)</f>
        <v>0</v>
      </c>
      <c r="X22" s="171"/>
      <c r="Y22" s="171"/>
      <c r="Z22" s="171"/>
      <c r="AA22" s="171">
        <f>SUM(X22:Z22)</f>
        <v>0</v>
      </c>
      <c r="AB22" s="171"/>
      <c r="AC22" s="171"/>
      <c r="AD22" s="171"/>
      <c r="AE22" s="171">
        <f>SUM(AB22:AD22)</f>
        <v>0</v>
      </c>
      <c r="AF22" s="171"/>
      <c r="AG22" s="171"/>
      <c r="AH22" s="171"/>
      <c r="AI22" s="171">
        <f>SUM(AF22:AH22)</f>
        <v>0</v>
      </c>
      <c r="AJ22" s="171"/>
      <c r="AK22" s="171"/>
      <c r="AL22" s="171"/>
      <c r="AM22" s="171">
        <f>SUM(AJ22:AL22)</f>
        <v>0</v>
      </c>
      <c r="AN22" s="171">
        <f t="shared" ref="AN22:AP31" si="21">P22+T22+X22+AB22+AF22+AJ22</f>
        <v>0</v>
      </c>
      <c r="AO22" s="171">
        <f t="shared" si="21"/>
        <v>0</v>
      </c>
      <c r="AP22" s="171">
        <f t="shared" si="21"/>
        <v>0</v>
      </c>
      <c r="AQ22" s="171">
        <f t="shared" ref="AQ22:AQ31" si="22">SUM(AN22:AP22)</f>
        <v>0</v>
      </c>
      <c r="AR22" s="146"/>
      <c r="AS22" s="188"/>
      <c r="AT22" s="189" t="str">
        <f>IFERROR(VLOOKUP(AS22,Legenda[],4,FALSE), "[-]")</f>
        <v>[-]</v>
      </c>
      <c r="AU22" s="171"/>
      <c r="AV22" s="171"/>
      <c r="AW22" s="171"/>
      <c r="AX22" s="171"/>
      <c r="AY22" s="171"/>
      <c r="AZ22" s="171"/>
      <c r="BA22" s="174"/>
      <c r="BB22" s="205"/>
      <c r="BC22" s="205"/>
      <c r="BD22" s="205"/>
      <c r="BE22" s="205"/>
      <c r="BF22" s="205"/>
      <c r="BG22" s="206"/>
      <c r="BH22" s="171"/>
      <c r="BI22" s="171"/>
      <c r="BJ22" s="171"/>
      <c r="BK22" s="171">
        <f>SUM(BH22:BJ22)</f>
        <v>0</v>
      </c>
      <c r="BL22" s="171"/>
      <c r="BM22" s="171"/>
      <c r="BN22" s="171"/>
      <c r="BO22" s="171">
        <f t="shared" ref="BO22:BO31" si="23">SUM(BL22:BN22)</f>
        <v>0</v>
      </c>
      <c r="BP22" s="171"/>
      <c r="BQ22" s="171"/>
      <c r="BR22" s="171"/>
      <c r="BS22" s="171">
        <f t="shared" ref="BS22:BS31" si="24">SUM(BP22:BR22)</f>
        <v>0</v>
      </c>
      <c r="BU22" s="171">
        <f t="shared" ref="BU22:BX31" si="25">O22-BG22</f>
        <v>0</v>
      </c>
      <c r="BV22" s="171">
        <f t="shared" si="25"/>
        <v>0</v>
      </c>
      <c r="BW22" s="171">
        <f t="shared" si="25"/>
        <v>0</v>
      </c>
      <c r="BX22" s="171">
        <f t="shared" si="25"/>
        <v>0</v>
      </c>
      <c r="BY22" s="171">
        <f t="shared" ref="BY22:BY31" si="26">SUM(BV22:BX22)</f>
        <v>0</v>
      </c>
      <c r="BZ22" s="171">
        <f t="shared" ref="BZ22:CB31" si="27">T22-BL22</f>
        <v>0</v>
      </c>
      <c r="CA22" s="171">
        <f t="shared" si="27"/>
        <v>0</v>
      </c>
      <c r="CB22" s="171">
        <f t="shared" si="27"/>
        <v>0</v>
      </c>
      <c r="CC22" s="171">
        <f t="shared" ref="CC22:CC31" si="28">SUM(BZ22:CB22)</f>
        <v>0</v>
      </c>
      <c r="CD22" s="171">
        <f t="shared" ref="CD22:CF31" si="29">X22-BP22</f>
        <v>0</v>
      </c>
      <c r="CE22" s="171">
        <f t="shared" si="29"/>
        <v>0</v>
      </c>
      <c r="CF22" s="171">
        <f t="shared" si="29"/>
        <v>0</v>
      </c>
      <c r="CG22" s="171">
        <f t="shared" ref="CG22:CG31" si="30">SUM(CD22:CF22)</f>
        <v>0</v>
      </c>
      <c r="CH22" s="171"/>
    </row>
    <row r="23" spans="1:86" x14ac:dyDescent="0.25">
      <c r="A23" s="174"/>
      <c r="B23" s="161">
        <f t="shared" ref="B23:B30" si="31">B22+1</f>
        <v>2</v>
      </c>
      <c r="C23" s="216"/>
      <c r="D23" s="216"/>
      <c r="E23" s="216"/>
      <c r="F23" s="216"/>
      <c r="G23" s="216"/>
      <c r="H23" s="217" t="s">
        <v>197</v>
      </c>
      <c r="I23" s="205"/>
      <c r="J23" s="205"/>
      <c r="K23" s="205"/>
      <c r="L23" s="205"/>
      <c r="M23" s="205"/>
      <c r="N23" s="205"/>
      <c r="O23" s="206"/>
      <c r="P23" s="171"/>
      <c r="Q23" s="171"/>
      <c r="R23" s="171"/>
      <c r="S23" s="171">
        <f t="shared" ref="S23:S31" si="32">SUM(P23:R23)</f>
        <v>0</v>
      </c>
      <c r="T23" s="171"/>
      <c r="U23" s="171"/>
      <c r="V23" s="171"/>
      <c r="W23" s="171">
        <f t="shared" ref="W23:W31" si="33">SUM(T23:V23)</f>
        <v>0</v>
      </c>
      <c r="X23" s="171"/>
      <c r="Y23" s="171"/>
      <c r="Z23" s="171"/>
      <c r="AA23" s="171">
        <f t="shared" ref="AA23:AA31" si="34">SUM(X23:Z23)</f>
        <v>0</v>
      </c>
      <c r="AB23" s="171"/>
      <c r="AC23" s="171"/>
      <c r="AD23" s="171"/>
      <c r="AE23" s="171">
        <f t="shared" ref="AE23:AE31" si="35">SUM(AB23:AD23)</f>
        <v>0</v>
      </c>
      <c r="AF23" s="171"/>
      <c r="AG23" s="171"/>
      <c r="AH23" s="171"/>
      <c r="AI23" s="171">
        <f t="shared" ref="AI23:AI31" si="36">SUM(AF23:AH23)</f>
        <v>0</v>
      </c>
      <c r="AJ23" s="171"/>
      <c r="AK23" s="171"/>
      <c r="AL23" s="171"/>
      <c r="AM23" s="171">
        <f t="shared" ref="AM23:AM31" si="37">SUM(AJ23:AL23)</f>
        <v>0</v>
      </c>
      <c r="AN23" s="171">
        <f t="shared" si="21"/>
        <v>0</v>
      </c>
      <c r="AO23" s="171">
        <f t="shared" si="21"/>
        <v>0</v>
      </c>
      <c r="AP23" s="171">
        <f t="shared" si="21"/>
        <v>0</v>
      </c>
      <c r="AQ23" s="171">
        <f t="shared" si="22"/>
        <v>0</v>
      </c>
      <c r="AR23" s="174"/>
      <c r="AS23" s="188"/>
      <c r="AT23" s="189" t="str">
        <f>IFERROR(VLOOKUP(AS23,Legenda[],4,FALSE), "[-]")</f>
        <v>[-]</v>
      </c>
      <c r="AU23" s="171"/>
      <c r="AV23" s="171"/>
      <c r="AW23" s="171"/>
      <c r="AX23" s="171"/>
      <c r="AY23" s="171"/>
      <c r="AZ23" s="171"/>
      <c r="BA23" s="174"/>
      <c r="BB23" s="205"/>
      <c r="BC23" s="205"/>
      <c r="BD23" s="205"/>
      <c r="BE23" s="205"/>
      <c r="BF23" s="205"/>
      <c r="BG23" s="206"/>
      <c r="BH23" s="171"/>
      <c r="BI23" s="171"/>
      <c r="BJ23" s="171"/>
      <c r="BK23" s="171">
        <f t="shared" ref="BK23:BK31" si="38">SUM(BH23:BJ23)</f>
        <v>0</v>
      </c>
      <c r="BL23" s="171"/>
      <c r="BM23" s="171"/>
      <c r="BN23" s="171"/>
      <c r="BO23" s="171">
        <f t="shared" si="23"/>
        <v>0</v>
      </c>
      <c r="BP23" s="171"/>
      <c r="BQ23" s="171"/>
      <c r="BR23" s="171"/>
      <c r="BS23" s="171">
        <f t="shared" si="24"/>
        <v>0</v>
      </c>
      <c r="BU23" s="171">
        <f t="shared" si="25"/>
        <v>0</v>
      </c>
      <c r="BV23" s="171">
        <f t="shared" si="25"/>
        <v>0</v>
      </c>
      <c r="BW23" s="171">
        <f t="shared" si="25"/>
        <v>0</v>
      </c>
      <c r="BX23" s="171">
        <f t="shared" si="25"/>
        <v>0</v>
      </c>
      <c r="BY23" s="171">
        <f t="shared" si="26"/>
        <v>0</v>
      </c>
      <c r="BZ23" s="171">
        <f t="shared" si="27"/>
        <v>0</v>
      </c>
      <c r="CA23" s="171">
        <f t="shared" si="27"/>
        <v>0</v>
      </c>
      <c r="CB23" s="171">
        <f t="shared" si="27"/>
        <v>0</v>
      </c>
      <c r="CC23" s="171">
        <f t="shared" si="28"/>
        <v>0</v>
      </c>
      <c r="CD23" s="171">
        <f t="shared" si="29"/>
        <v>0</v>
      </c>
      <c r="CE23" s="171">
        <f t="shared" si="29"/>
        <v>0</v>
      </c>
      <c r="CF23" s="171">
        <f t="shared" si="29"/>
        <v>0</v>
      </c>
      <c r="CG23" s="171">
        <f t="shared" si="30"/>
        <v>0</v>
      </c>
      <c r="CH23" s="171"/>
    </row>
    <row r="24" spans="1:86" ht="15.75" x14ac:dyDescent="0.25">
      <c r="A24" s="174"/>
      <c r="B24" s="161">
        <f t="shared" si="31"/>
        <v>3</v>
      </c>
      <c r="C24" s="216"/>
      <c r="D24" s="216"/>
      <c r="E24" s="216"/>
      <c r="F24" s="216"/>
      <c r="G24" s="216"/>
      <c r="H24" s="217" t="s">
        <v>197</v>
      </c>
      <c r="I24" s="205"/>
      <c r="J24" s="205"/>
      <c r="K24" s="205"/>
      <c r="L24" s="205"/>
      <c r="M24" s="205"/>
      <c r="N24" s="205"/>
      <c r="O24" s="206"/>
      <c r="P24" s="171"/>
      <c r="Q24" s="171"/>
      <c r="R24" s="171"/>
      <c r="S24" s="171">
        <f t="shared" si="32"/>
        <v>0</v>
      </c>
      <c r="T24" s="171"/>
      <c r="U24" s="171"/>
      <c r="V24" s="171"/>
      <c r="W24" s="171">
        <f t="shared" si="33"/>
        <v>0</v>
      </c>
      <c r="X24" s="171"/>
      <c r="Y24" s="171"/>
      <c r="Z24" s="171"/>
      <c r="AA24" s="171">
        <f t="shared" si="34"/>
        <v>0</v>
      </c>
      <c r="AB24" s="171"/>
      <c r="AC24" s="171"/>
      <c r="AD24" s="171"/>
      <c r="AE24" s="171">
        <f t="shared" si="35"/>
        <v>0</v>
      </c>
      <c r="AF24" s="171"/>
      <c r="AG24" s="171"/>
      <c r="AH24" s="171"/>
      <c r="AI24" s="171">
        <f t="shared" si="36"/>
        <v>0</v>
      </c>
      <c r="AJ24" s="171"/>
      <c r="AK24" s="171"/>
      <c r="AL24" s="171"/>
      <c r="AM24" s="171">
        <f t="shared" si="37"/>
        <v>0</v>
      </c>
      <c r="AN24" s="171">
        <f t="shared" si="21"/>
        <v>0</v>
      </c>
      <c r="AO24" s="171">
        <f t="shared" si="21"/>
        <v>0</v>
      </c>
      <c r="AP24" s="171">
        <f t="shared" si="21"/>
        <v>0</v>
      </c>
      <c r="AQ24" s="171">
        <f t="shared" si="22"/>
        <v>0</v>
      </c>
      <c r="AR24" s="146"/>
      <c r="AS24" s="188"/>
      <c r="AT24" s="189" t="str">
        <f>IFERROR(VLOOKUP(AS24,Legenda[],4,FALSE), "[-]")</f>
        <v>[-]</v>
      </c>
      <c r="AU24" s="171"/>
      <c r="AV24" s="171"/>
      <c r="AW24" s="171"/>
      <c r="AX24" s="171"/>
      <c r="AY24" s="171"/>
      <c r="AZ24" s="171"/>
      <c r="BA24" s="174"/>
      <c r="BB24" s="205"/>
      <c r="BC24" s="205"/>
      <c r="BD24" s="205"/>
      <c r="BE24" s="205"/>
      <c r="BF24" s="205"/>
      <c r="BG24" s="206"/>
      <c r="BH24" s="171"/>
      <c r="BI24" s="171"/>
      <c r="BJ24" s="171"/>
      <c r="BK24" s="171">
        <f t="shared" si="38"/>
        <v>0</v>
      </c>
      <c r="BL24" s="171"/>
      <c r="BM24" s="171"/>
      <c r="BN24" s="171"/>
      <c r="BO24" s="171">
        <f t="shared" si="23"/>
        <v>0</v>
      </c>
      <c r="BP24" s="171"/>
      <c r="BQ24" s="171"/>
      <c r="BR24" s="171"/>
      <c r="BS24" s="171">
        <f t="shared" si="24"/>
        <v>0</v>
      </c>
      <c r="BU24" s="171">
        <f t="shared" si="25"/>
        <v>0</v>
      </c>
      <c r="BV24" s="171">
        <f t="shared" si="25"/>
        <v>0</v>
      </c>
      <c r="BW24" s="171">
        <f t="shared" si="25"/>
        <v>0</v>
      </c>
      <c r="BX24" s="171">
        <f t="shared" si="25"/>
        <v>0</v>
      </c>
      <c r="BY24" s="171">
        <f t="shared" si="26"/>
        <v>0</v>
      </c>
      <c r="BZ24" s="171">
        <f t="shared" si="27"/>
        <v>0</v>
      </c>
      <c r="CA24" s="171">
        <f t="shared" si="27"/>
        <v>0</v>
      </c>
      <c r="CB24" s="171">
        <f t="shared" si="27"/>
        <v>0</v>
      </c>
      <c r="CC24" s="171">
        <f t="shared" si="28"/>
        <v>0</v>
      </c>
      <c r="CD24" s="171">
        <f t="shared" si="29"/>
        <v>0</v>
      </c>
      <c r="CE24" s="171">
        <f t="shared" si="29"/>
        <v>0</v>
      </c>
      <c r="CF24" s="171">
        <f t="shared" si="29"/>
        <v>0</v>
      </c>
      <c r="CG24" s="171">
        <f t="shared" si="30"/>
        <v>0</v>
      </c>
      <c r="CH24" s="171"/>
    </row>
    <row r="25" spans="1:86" x14ac:dyDescent="0.25">
      <c r="A25" s="174"/>
      <c r="B25" s="161">
        <f t="shared" si="31"/>
        <v>4</v>
      </c>
      <c r="C25" s="216"/>
      <c r="D25" s="216"/>
      <c r="E25" s="216"/>
      <c r="F25" s="216"/>
      <c r="G25" s="216"/>
      <c r="H25" s="217" t="s">
        <v>197</v>
      </c>
      <c r="I25" s="205"/>
      <c r="J25" s="205"/>
      <c r="K25" s="205"/>
      <c r="L25" s="205"/>
      <c r="M25" s="205"/>
      <c r="N25" s="205"/>
      <c r="O25" s="206"/>
      <c r="P25" s="171"/>
      <c r="Q25" s="171"/>
      <c r="R25" s="171"/>
      <c r="S25" s="171">
        <f t="shared" si="32"/>
        <v>0</v>
      </c>
      <c r="T25" s="171"/>
      <c r="U25" s="171"/>
      <c r="V25" s="171"/>
      <c r="W25" s="171">
        <f t="shared" si="33"/>
        <v>0</v>
      </c>
      <c r="X25" s="171"/>
      <c r="Y25" s="171"/>
      <c r="Z25" s="171"/>
      <c r="AA25" s="171">
        <f t="shared" si="34"/>
        <v>0</v>
      </c>
      <c r="AB25" s="171"/>
      <c r="AC25" s="171"/>
      <c r="AD25" s="171"/>
      <c r="AE25" s="171">
        <f t="shared" si="35"/>
        <v>0</v>
      </c>
      <c r="AF25" s="171"/>
      <c r="AG25" s="171"/>
      <c r="AH25" s="171"/>
      <c r="AI25" s="171">
        <f t="shared" si="36"/>
        <v>0</v>
      </c>
      <c r="AJ25" s="171"/>
      <c r="AK25" s="171"/>
      <c r="AL25" s="171"/>
      <c r="AM25" s="171">
        <f t="shared" si="37"/>
        <v>0</v>
      </c>
      <c r="AN25" s="171">
        <f t="shared" si="21"/>
        <v>0</v>
      </c>
      <c r="AO25" s="171">
        <f t="shared" si="21"/>
        <v>0</v>
      </c>
      <c r="AP25" s="171">
        <f t="shared" si="21"/>
        <v>0</v>
      </c>
      <c r="AQ25" s="171">
        <f t="shared" si="22"/>
        <v>0</v>
      </c>
      <c r="AR25" s="174"/>
      <c r="AS25" s="188"/>
      <c r="AT25" s="189" t="str">
        <f>IFERROR(VLOOKUP(AS25,Legenda[],4,FALSE), "[-]")</f>
        <v>[-]</v>
      </c>
      <c r="AU25" s="171"/>
      <c r="AV25" s="171"/>
      <c r="AW25" s="171"/>
      <c r="AX25" s="171"/>
      <c r="AY25" s="171"/>
      <c r="AZ25" s="171"/>
      <c r="BA25" s="174"/>
      <c r="BB25" s="205"/>
      <c r="BC25" s="205"/>
      <c r="BD25" s="205"/>
      <c r="BE25" s="205"/>
      <c r="BF25" s="205"/>
      <c r="BG25" s="206"/>
      <c r="BH25" s="171"/>
      <c r="BI25" s="171"/>
      <c r="BJ25" s="171"/>
      <c r="BK25" s="171">
        <f t="shared" si="38"/>
        <v>0</v>
      </c>
      <c r="BL25" s="171"/>
      <c r="BM25" s="171"/>
      <c r="BN25" s="171"/>
      <c r="BO25" s="171">
        <f t="shared" si="23"/>
        <v>0</v>
      </c>
      <c r="BP25" s="171"/>
      <c r="BQ25" s="171"/>
      <c r="BR25" s="171"/>
      <c r="BS25" s="171">
        <f t="shared" si="24"/>
        <v>0</v>
      </c>
      <c r="BU25" s="171">
        <f t="shared" si="25"/>
        <v>0</v>
      </c>
      <c r="BV25" s="171">
        <f t="shared" si="25"/>
        <v>0</v>
      </c>
      <c r="BW25" s="171">
        <f t="shared" si="25"/>
        <v>0</v>
      </c>
      <c r="BX25" s="171">
        <f t="shared" si="25"/>
        <v>0</v>
      </c>
      <c r="BY25" s="171">
        <f t="shared" si="26"/>
        <v>0</v>
      </c>
      <c r="BZ25" s="171">
        <f t="shared" si="27"/>
        <v>0</v>
      </c>
      <c r="CA25" s="171">
        <f t="shared" si="27"/>
        <v>0</v>
      </c>
      <c r="CB25" s="171">
        <f t="shared" si="27"/>
        <v>0</v>
      </c>
      <c r="CC25" s="171">
        <f t="shared" si="28"/>
        <v>0</v>
      </c>
      <c r="CD25" s="171">
        <f t="shared" si="29"/>
        <v>0</v>
      </c>
      <c r="CE25" s="171">
        <f t="shared" si="29"/>
        <v>0</v>
      </c>
      <c r="CF25" s="171">
        <f t="shared" si="29"/>
        <v>0</v>
      </c>
      <c r="CG25" s="171">
        <f t="shared" si="30"/>
        <v>0</v>
      </c>
      <c r="CH25" s="171"/>
    </row>
    <row r="26" spans="1:86" ht="15.75" x14ac:dyDescent="0.25">
      <c r="A26" s="174"/>
      <c r="B26" s="161">
        <f t="shared" si="31"/>
        <v>5</v>
      </c>
      <c r="C26" s="216"/>
      <c r="D26" s="216"/>
      <c r="E26" s="216"/>
      <c r="F26" s="216"/>
      <c r="G26" s="216"/>
      <c r="H26" s="217" t="s">
        <v>197</v>
      </c>
      <c r="I26" s="205"/>
      <c r="J26" s="205"/>
      <c r="K26" s="205"/>
      <c r="L26" s="205"/>
      <c r="M26" s="205"/>
      <c r="N26" s="205"/>
      <c r="O26" s="206"/>
      <c r="P26" s="171"/>
      <c r="Q26" s="171"/>
      <c r="R26" s="171"/>
      <c r="S26" s="171">
        <f t="shared" si="32"/>
        <v>0</v>
      </c>
      <c r="T26" s="171"/>
      <c r="U26" s="171"/>
      <c r="V26" s="171"/>
      <c r="W26" s="171">
        <f t="shared" si="33"/>
        <v>0</v>
      </c>
      <c r="X26" s="171"/>
      <c r="Y26" s="171"/>
      <c r="Z26" s="171"/>
      <c r="AA26" s="171">
        <f t="shared" si="34"/>
        <v>0</v>
      </c>
      <c r="AB26" s="171"/>
      <c r="AC26" s="171"/>
      <c r="AD26" s="171"/>
      <c r="AE26" s="171">
        <f t="shared" si="35"/>
        <v>0</v>
      </c>
      <c r="AF26" s="171"/>
      <c r="AG26" s="171"/>
      <c r="AH26" s="171"/>
      <c r="AI26" s="171">
        <f t="shared" si="36"/>
        <v>0</v>
      </c>
      <c r="AJ26" s="171"/>
      <c r="AK26" s="171"/>
      <c r="AL26" s="171"/>
      <c r="AM26" s="171">
        <f t="shared" si="37"/>
        <v>0</v>
      </c>
      <c r="AN26" s="171">
        <f t="shared" si="21"/>
        <v>0</v>
      </c>
      <c r="AO26" s="171">
        <f t="shared" si="21"/>
        <v>0</v>
      </c>
      <c r="AP26" s="171">
        <f t="shared" si="21"/>
        <v>0</v>
      </c>
      <c r="AQ26" s="171">
        <f t="shared" si="22"/>
        <v>0</v>
      </c>
      <c r="AR26" s="146"/>
      <c r="AS26" s="188"/>
      <c r="AT26" s="189" t="str">
        <f>IFERROR(VLOOKUP(AS26,Legenda[],4,FALSE), "[-]")</f>
        <v>[-]</v>
      </c>
      <c r="AU26" s="171"/>
      <c r="AV26" s="171"/>
      <c r="AW26" s="171"/>
      <c r="AX26" s="171"/>
      <c r="AY26" s="171"/>
      <c r="AZ26" s="171"/>
      <c r="BA26" s="174"/>
      <c r="BB26" s="205"/>
      <c r="BC26" s="205"/>
      <c r="BD26" s="205"/>
      <c r="BE26" s="205"/>
      <c r="BF26" s="205"/>
      <c r="BG26" s="206"/>
      <c r="BH26" s="171"/>
      <c r="BI26" s="171"/>
      <c r="BJ26" s="171"/>
      <c r="BK26" s="171">
        <f t="shared" si="38"/>
        <v>0</v>
      </c>
      <c r="BL26" s="171"/>
      <c r="BM26" s="171"/>
      <c r="BN26" s="171"/>
      <c r="BO26" s="171">
        <f t="shared" si="23"/>
        <v>0</v>
      </c>
      <c r="BP26" s="171"/>
      <c r="BQ26" s="171"/>
      <c r="BR26" s="171"/>
      <c r="BS26" s="171">
        <f t="shared" si="24"/>
        <v>0</v>
      </c>
      <c r="BU26" s="171">
        <f t="shared" si="25"/>
        <v>0</v>
      </c>
      <c r="BV26" s="171">
        <f t="shared" si="25"/>
        <v>0</v>
      </c>
      <c r="BW26" s="171">
        <f t="shared" si="25"/>
        <v>0</v>
      </c>
      <c r="BX26" s="171">
        <f t="shared" si="25"/>
        <v>0</v>
      </c>
      <c r="BY26" s="171">
        <f t="shared" si="26"/>
        <v>0</v>
      </c>
      <c r="BZ26" s="171">
        <f t="shared" si="27"/>
        <v>0</v>
      </c>
      <c r="CA26" s="171">
        <f t="shared" si="27"/>
        <v>0</v>
      </c>
      <c r="CB26" s="171">
        <f t="shared" si="27"/>
        <v>0</v>
      </c>
      <c r="CC26" s="171">
        <f t="shared" si="28"/>
        <v>0</v>
      </c>
      <c r="CD26" s="171">
        <f t="shared" si="29"/>
        <v>0</v>
      </c>
      <c r="CE26" s="171">
        <f t="shared" si="29"/>
        <v>0</v>
      </c>
      <c r="CF26" s="171">
        <f t="shared" si="29"/>
        <v>0</v>
      </c>
      <c r="CG26" s="171">
        <f t="shared" si="30"/>
        <v>0</v>
      </c>
      <c r="CH26" s="171"/>
    </row>
    <row r="27" spans="1:86" x14ac:dyDescent="0.25">
      <c r="A27" s="174"/>
      <c r="B27" s="161">
        <f t="shared" si="31"/>
        <v>6</v>
      </c>
      <c r="C27" s="216"/>
      <c r="D27" s="216"/>
      <c r="E27" s="216"/>
      <c r="F27" s="216"/>
      <c r="G27" s="216"/>
      <c r="H27" s="217" t="s">
        <v>197</v>
      </c>
      <c r="I27" s="205"/>
      <c r="J27" s="205"/>
      <c r="K27" s="205"/>
      <c r="L27" s="205"/>
      <c r="M27" s="205"/>
      <c r="N27" s="205"/>
      <c r="O27" s="206"/>
      <c r="P27" s="171"/>
      <c r="Q27" s="171"/>
      <c r="R27" s="171"/>
      <c r="S27" s="171">
        <f t="shared" si="32"/>
        <v>0</v>
      </c>
      <c r="T27" s="171"/>
      <c r="U27" s="171"/>
      <c r="V27" s="171"/>
      <c r="W27" s="171">
        <f t="shared" si="33"/>
        <v>0</v>
      </c>
      <c r="X27" s="171"/>
      <c r="Y27" s="171"/>
      <c r="Z27" s="171"/>
      <c r="AA27" s="171">
        <f t="shared" si="34"/>
        <v>0</v>
      </c>
      <c r="AB27" s="171"/>
      <c r="AC27" s="171"/>
      <c r="AD27" s="171"/>
      <c r="AE27" s="171">
        <f t="shared" si="35"/>
        <v>0</v>
      </c>
      <c r="AF27" s="171"/>
      <c r="AG27" s="171"/>
      <c r="AH27" s="171"/>
      <c r="AI27" s="171">
        <f t="shared" si="36"/>
        <v>0</v>
      </c>
      <c r="AJ27" s="171"/>
      <c r="AK27" s="171"/>
      <c r="AL27" s="171"/>
      <c r="AM27" s="171">
        <f t="shared" si="37"/>
        <v>0</v>
      </c>
      <c r="AN27" s="171">
        <f t="shared" si="21"/>
        <v>0</v>
      </c>
      <c r="AO27" s="171">
        <f t="shared" si="21"/>
        <v>0</v>
      </c>
      <c r="AP27" s="171">
        <f t="shared" si="21"/>
        <v>0</v>
      </c>
      <c r="AQ27" s="171">
        <f t="shared" si="22"/>
        <v>0</v>
      </c>
      <c r="AR27" s="174"/>
      <c r="AS27" s="188"/>
      <c r="AT27" s="189" t="str">
        <f>IFERROR(VLOOKUP(AS27,Legenda[],4,FALSE), "[-]")</f>
        <v>[-]</v>
      </c>
      <c r="AU27" s="171"/>
      <c r="AV27" s="171"/>
      <c r="AW27" s="171"/>
      <c r="AX27" s="171"/>
      <c r="AY27" s="171"/>
      <c r="AZ27" s="171"/>
      <c r="BA27" s="174"/>
      <c r="BB27" s="205"/>
      <c r="BC27" s="205"/>
      <c r="BD27" s="205"/>
      <c r="BE27" s="205"/>
      <c r="BF27" s="205"/>
      <c r="BG27" s="206"/>
      <c r="BH27" s="171"/>
      <c r="BI27" s="171"/>
      <c r="BJ27" s="171"/>
      <c r="BK27" s="171">
        <f t="shared" si="38"/>
        <v>0</v>
      </c>
      <c r="BL27" s="171"/>
      <c r="BM27" s="171"/>
      <c r="BN27" s="171"/>
      <c r="BO27" s="171">
        <f t="shared" si="23"/>
        <v>0</v>
      </c>
      <c r="BP27" s="171"/>
      <c r="BQ27" s="171"/>
      <c r="BR27" s="171"/>
      <c r="BS27" s="171">
        <f t="shared" si="24"/>
        <v>0</v>
      </c>
      <c r="BU27" s="171">
        <f t="shared" si="25"/>
        <v>0</v>
      </c>
      <c r="BV27" s="171">
        <f t="shared" si="25"/>
        <v>0</v>
      </c>
      <c r="BW27" s="171">
        <f t="shared" si="25"/>
        <v>0</v>
      </c>
      <c r="BX27" s="171">
        <f t="shared" si="25"/>
        <v>0</v>
      </c>
      <c r="BY27" s="171">
        <f t="shared" si="26"/>
        <v>0</v>
      </c>
      <c r="BZ27" s="171">
        <f t="shared" si="27"/>
        <v>0</v>
      </c>
      <c r="CA27" s="171">
        <f t="shared" si="27"/>
        <v>0</v>
      </c>
      <c r="CB27" s="171">
        <f t="shared" si="27"/>
        <v>0</v>
      </c>
      <c r="CC27" s="171">
        <f t="shared" si="28"/>
        <v>0</v>
      </c>
      <c r="CD27" s="171">
        <f t="shared" si="29"/>
        <v>0</v>
      </c>
      <c r="CE27" s="171">
        <f t="shared" si="29"/>
        <v>0</v>
      </c>
      <c r="CF27" s="171">
        <f t="shared" si="29"/>
        <v>0</v>
      </c>
      <c r="CG27" s="171">
        <f t="shared" si="30"/>
        <v>0</v>
      </c>
      <c r="CH27" s="171"/>
    </row>
    <row r="28" spans="1:86" ht="15.75" x14ac:dyDescent="0.25">
      <c r="A28" s="174"/>
      <c r="B28" s="161">
        <f t="shared" si="31"/>
        <v>7</v>
      </c>
      <c r="C28" s="216"/>
      <c r="D28" s="216"/>
      <c r="E28" s="216"/>
      <c r="F28" s="216"/>
      <c r="G28" s="216"/>
      <c r="H28" s="217" t="s">
        <v>197</v>
      </c>
      <c r="I28" s="205"/>
      <c r="J28" s="205"/>
      <c r="K28" s="205"/>
      <c r="L28" s="205"/>
      <c r="M28" s="205"/>
      <c r="N28" s="205"/>
      <c r="O28" s="206"/>
      <c r="P28" s="171"/>
      <c r="Q28" s="171"/>
      <c r="R28" s="171"/>
      <c r="S28" s="171">
        <f t="shared" si="32"/>
        <v>0</v>
      </c>
      <c r="T28" s="171"/>
      <c r="U28" s="171"/>
      <c r="V28" s="171"/>
      <c r="W28" s="171">
        <f t="shared" si="33"/>
        <v>0</v>
      </c>
      <c r="X28" s="171"/>
      <c r="Y28" s="171"/>
      <c r="Z28" s="171"/>
      <c r="AA28" s="171">
        <f t="shared" si="34"/>
        <v>0</v>
      </c>
      <c r="AB28" s="171"/>
      <c r="AC28" s="171"/>
      <c r="AD28" s="171"/>
      <c r="AE28" s="171">
        <f t="shared" si="35"/>
        <v>0</v>
      </c>
      <c r="AF28" s="171"/>
      <c r="AG28" s="171"/>
      <c r="AH28" s="171"/>
      <c r="AI28" s="171">
        <f t="shared" si="36"/>
        <v>0</v>
      </c>
      <c r="AJ28" s="171"/>
      <c r="AK28" s="171"/>
      <c r="AL28" s="171"/>
      <c r="AM28" s="171">
        <f t="shared" si="37"/>
        <v>0</v>
      </c>
      <c r="AN28" s="171">
        <f t="shared" si="21"/>
        <v>0</v>
      </c>
      <c r="AO28" s="171">
        <f t="shared" si="21"/>
        <v>0</v>
      </c>
      <c r="AP28" s="171">
        <f t="shared" si="21"/>
        <v>0</v>
      </c>
      <c r="AQ28" s="171">
        <f t="shared" si="22"/>
        <v>0</v>
      </c>
      <c r="AR28" s="146"/>
      <c r="AS28" s="188"/>
      <c r="AT28" s="189" t="str">
        <f>IFERROR(VLOOKUP(AS28,Legenda[],4,FALSE), "[-]")</f>
        <v>[-]</v>
      </c>
      <c r="AU28" s="171"/>
      <c r="AV28" s="171"/>
      <c r="AW28" s="171"/>
      <c r="AX28" s="171"/>
      <c r="AY28" s="171"/>
      <c r="AZ28" s="171"/>
      <c r="BA28" s="174"/>
      <c r="BB28" s="205"/>
      <c r="BC28" s="205"/>
      <c r="BD28" s="205"/>
      <c r="BE28" s="205"/>
      <c r="BF28" s="205"/>
      <c r="BG28" s="206"/>
      <c r="BH28" s="171"/>
      <c r="BI28" s="171"/>
      <c r="BJ28" s="171"/>
      <c r="BK28" s="171">
        <f t="shared" si="38"/>
        <v>0</v>
      </c>
      <c r="BL28" s="171"/>
      <c r="BM28" s="171"/>
      <c r="BN28" s="171"/>
      <c r="BO28" s="171">
        <f t="shared" si="23"/>
        <v>0</v>
      </c>
      <c r="BP28" s="171"/>
      <c r="BQ28" s="171"/>
      <c r="BR28" s="171"/>
      <c r="BS28" s="171">
        <f t="shared" si="24"/>
        <v>0</v>
      </c>
      <c r="BU28" s="171">
        <f t="shared" si="25"/>
        <v>0</v>
      </c>
      <c r="BV28" s="171">
        <f t="shared" si="25"/>
        <v>0</v>
      </c>
      <c r="BW28" s="171">
        <f t="shared" si="25"/>
        <v>0</v>
      </c>
      <c r="BX28" s="171">
        <f t="shared" si="25"/>
        <v>0</v>
      </c>
      <c r="BY28" s="171">
        <f t="shared" si="26"/>
        <v>0</v>
      </c>
      <c r="BZ28" s="171">
        <f t="shared" si="27"/>
        <v>0</v>
      </c>
      <c r="CA28" s="171">
        <f t="shared" si="27"/>
        <v>0</v>
      </c>
      <c r="CB28" s="171">
        <f t="shared" si="27"/>
        <v>0</v>
      </c>
      <c r="CC28" s="171">
        <f t="shared" si="28"/>
        <v>0</v>
      </c>
      <c r="CD28" s="171">
        <f t="shared" si="29"/>
        <v>0</v>
      </c>
      <c r="CE28" s="171">
        <f t="shared" si="29"/>
        <v>0</v>
      </c>
      <c r="CF28" s="171">
        <f t="shared" si="29"/>
        <v>0</v>
      </c>
      <c r="CG28" s="171">
        <f t="shared" si="30"/>
        <v>0</v>
      </c>
      <c r="CH28" s="171"/>
    </row>
    <row r="29" spans="1:86" x14ac:dyDescent="0.25">
      <c r="A29" s="174"/>
      <c r="B29" s="161">
        <f t="shared" si="31"/>
        <v>8</v>
      </c>
      <c r="C29" s="216"/>
      <c r="D29" s="216"/>
      <c r="E29" s="216"/>
      <c r="F29" s="216"/>
      <c r="G29" s="216"/>
      <c r="H29" s="217" t="s">
        <v>197</v>
      </c>
      <c r="I29" s="205"/>
      <c r="J29" s="205"/>
      <c r="K29" s="205"/>
      <c r="L29" s="205"/>
      <c r="M29" s="205"/>
      <c r="N29" s="205"/>
      <c r="O29" s="206"/>
      <c r="P29" s="171"/>
      <c r="Q29" s="171"/>
      <c r="R29" s="171"/>
      <c r="S29" s="171">
        <f t="shared" si="32"/>
        <v>0</v>
      </c>
      <c r="T29" s="171"/>
      <c r="U29" s="171"/>
      <c r="V29" s="171"/>
      <c r="W29" s="171">
        <f t="shared" si="33"/>
        <v>0</v>
      </c>
      <c r="X29" s="171"/>
      <c r="Y29" s="171"/>
      <c r="Z29" s="171"/>
      <c r="AA29" s="171">
        <f t="shared" si="34"/>
        <v>0</v>
      </c>
      <c r="AB29" s="171"/>
      <c r="AC29" s="171"/>
      <c r="AD29" s="171"/>
      <c r="AE29" s="171">
        <f t="shared" si="35"/>
        <v>0</v>
      </c>
      <c r="AF29" s="171"/>
      <c r="AG29" s="171"/>
      <c r="AH29" s="171"/>
      <c r="AI29" s="171">
        <f t="shared" si="36"/>
        <v>0</v>
      </c>
      <c r="AJ29" s="171"/>
      <c r="AK29" s="171"/>
      <c r="AL29" s="171"/>
      <c r="AM29" s="171">
        <f t="shared" si="37"/>
        <v>0</v>
      </c>
      <c r="AN29" s="171">
        <f t="shared" si="21"/>
        <v>0</v>
      </c>
      <c r="AO29" s="171">
        <f t="shared" si="21"/>
        <v>0</v>
      </c>
      <c r="AP29" s="171">
        <f t="shared" si="21"/>
        <v>0</v>
      </c>
      <c r="AQ29" s="171">
        <f t="shared" si="22"/>
        <v>0</v>
      </c>
      <c r="AR29" s="174"/>
      <c r="AS29" s="188"/>
      <c r="AT29" s="189" t="str">
        <f>IFERROR(VLOOKUP(AS29,Legenda[],4,FALSE), "[-]")</f>
        <v>[-]</v>
      </c>
      <c r="AU29" s="171"/>
      <c r="AV29" s="171"/>
      <c r="AW29" s="171"/>
      <c r="AX29" s="171"/>
      <c r="AY29" s="171"/>
      <c r="AZ29" s="171"/>
      <c r="BA29" s="174"/>
      <c r="BB29" s="205"/>
      <c r="BC29" s="205"/>
      <c r="BD29" s="205"/>
      <c r="BE29" s="205"/>
      <c r="BF29" s="205"/>
      <c r="BG29" s="206"/>
      <c r="BH29" s="171"/>
      <c r="BI29" s="171"/>
      <c r="BJ29" s="171"/>
      <c r="BK29" s="171">
        <f t="shared" si="38"/>
        <v>0</v>
      </c>
      <c r="BL29" s="171"/>
      <c r="BM29" s="171"/>
      <c r="BN29" s="171"/>
      <c r="BO29" s="171">
        <f t="shared" si="23"/>
        <v>0</v>
      </c>
      <c r="BP29" s="171"/>
      <c r="BQ29" s="171"/>
      <c r="BR29" s="171"/>
      <c r="BS29" s="171">
        <f t="shared" si="24"/>
        <v>0</v>
      </c>
      <c r="BU29" s="171">
        <f t="shared" si="25"/>
        <v>0</v>
      </c>
      <c r="BV29" s="171">
        <f t="shared" si="25"/>
        <v>0</v>
      </c>
      <c r="BW29" s="171">
        <f t="shared" si="25"/>
        <v>0</v>
      </c>
      <c r="BX29" s="171">
        <f t="shared" si="25"/>
        <v>0</v>
      </c>
      <c r="BY29" s="171">
        <f t="shared" si="26"/>
        <v>0</v>
      </c>
      <c r="BZ29" s="171">
        <f t="shared" si="27"/>
        <v>0</v>
      </c>
      <c r="CA29" s="171">
        <f t="shared" si="27"/>
        <v>0</v>
      </c>
      <c r="CB29" s="171">
        <f t="shared" si="27"/>
        <v>0</v>
      </c>
      <c r="CC29" s="171">
        <f t="shared" si="28"/>
        <v>0</v>
      </c>
      <c r="CD29" s="171">
        <f t="shared" si="29"/>
        <v>0</v>
      </c>
      <c r="CE29" s="171">
        <f t="shared" si="29"/>
        <v>0</v>
      </c>
      <c r="CF29" s="171">
        <f t="shared" si="29"/>
        <v>0</v>
      </c>
      <c r="CG29" s="171">
        <f t="shared" si="30"/>
        <v>0</v>
      </c>
      <c r="CH29" s="171"/>
    </row>
    <row r="30" spans="1:86" ht="15.75" x14ac:dyDescent="0.25">
      <c r="A30" s="174"/>
      <c r="B30" s="161">
        <f t="shared" si="31"/>
        <v>9</v>
      </c>
      <c r="C30" s="216"/>
      <c r="D30" s="216"/>
      <c r="E30" s="216"/>
      <c r="F30" s="216"/>
      <c r="G30" s="216"/>
      <c r="H30" s="217" t="s">
        <v>197</v>
      </c>
      <c r="I30" s="205"/>
      <c r="J30" s="205"/>
      <c r="K30" s="205"/>
      <c r="L30" s="205"/>
      <c r="M30" s="205"/>
      <c r="N30" s="205"/>
      <c r="O30" s="206"/>
      <c r="P30" s="171"/>
      <c r="Q30" s="171"/>
      <c r="R30" s="171"/>
      <c r="S30" s="171">
        <f t="shared" si="32"/>
        <v>0</v>
      </c>
      <c r="T30" s="171"/>
      <c r="U30" s="171"/>
      <c r="V30" s="171"/>
      <c r="W30" s="171">
        <f t="shared" si="33"/>
        <v>0</v>
      </c>
      <c r="X30" s="171"/>
      <c r="Y30" s="171"/>
      <c r="Z30" s="171"/>
      <c r="AA30" s="171">
        <f t="shared" si="34"/>
        <v>0</v>
      </c>
      <c r="AB30" s="171"/>
      <c r="AC30" s="171"/>
      <c r="AD30" s="171"/>
      <c r="AE30" s="171">
        <f t="shared" si="35"/>
        <v>0</v>
      </c>
      <c r="AF30" s="171"/>
      <c r="AG30" s="171"/>
      <c r="AH30" s="171"/>
      <c r="AI30" s="171">
        <f t="shared" si="36"/>
        <v>0</v>
      </c>
      <c r="AJ30" s="171"/>
      <c r="AK30" s="171"/>
      <c r="AL30" s="171"/>
      <c r="AM30" s="171">
        <f t="shared" si="37"/>
        <v>0</v>
      </c>
      <c r="AN30" s="171">
        <f t="shared" si="21"/>
        <v>0</v>
      </c>
      <c r="AO30" s="171">
        <f t="shared" si="21"/>
        <v>0</v>
      </c>
      <c r="AP30" s="171">
        <f t="shared" si="21"/>
        <v>0</v>
      </c>
      <c r="AQ30" s="171">
        <f t="shared" si="22"/>
        <v>0</v>
      </c>
      <c r="AR30" s="146"/>
      <c r="AS30" s="188"/>
      <c r="AT30" s="189" t="str">
        <f>IFERROR(VLOOKUP(AS30,Legenda[],4,FALSE), "[-]")</f>
        <v>[-]</v>
      </c>
      <c r="AU30" s="171"/>
      <c r="AV30" s="171"/>
      <c r="AW30" s="171"/>
      <c r="AX30" s="171"/>
      <c r="AY30" s="171"/>
      <c r="AZ30" s="171"/>
      <c r="BA30" s="174"/>
      <c r="BB30" s="205"/>
      <c r="BC30" s="205"/>
      <c r="BD30" s="205"/>
      <c r="BE30" s="205"/>
      <c r="BF30" s="205"/>
      <c r="BG30" s="206"/>
      <c r="BH30" s="171"/>
      <c r="BI30" s="171"/>
      <c r="BJ30" s="171"/>
      <c r="BK30" s="171">
        <f t="shared" si="38"/>
        <v>0</v>
      </c>
      <c r="BL30" s="171"/>
      <c r="BM30" s="171"/>
      <c r="BN30" s="171"/>
      <c r="BO30" s="171">
        <f t="shared" si="23"/>
        <v>0</v>
      </c>
      <c r="BP30" s="171"/>
      <c r="BQ30" s="171"/>
      <c r="BR30" s="171"/>
      <c r="BS30" s="171">
        <f t="shared" si="24"/>
        <v>0</v>
      </c>
      <c r="BU30" s="171">
        <f t="shared" si="25"/>
        <v>0</v>
      </c>
      <c r="BV30" s="171">
        <f t="shared" si="25"/>
        <v>0</v>
      </c>
      <c r="BW30" s="171">
        <f t="shared" si="25"/>
        <v>0</v>
      </c>
      <c r="BX30" s="171">
        <f t="shared" si="25"/>
        <v>0</v>
      </c>
      <c r="BY30" s="171">
        <f t="shared" si="26"/>
        <v>0</v>
      </c>
      <c r="BZ30" s="171">
        <f t="shared" si="27"/>
        <v>0</v>
      </c>
      <c r="CA30" s="171">
        <f t="shared" si="27"/>
        <v>0</v>
      </c>
      <c r="CB30" s="171">
        <f t="shared" si="27"/>
        <v>0</v>
      </c>
      <c r="CC30" s="171">
        <f t="shared" si="28"/>
        <v>0</v>
      </c>
      <c r="CD30" s="171">
        <f t="shared" si="29"/>
        <v>0</v>
      </c>
      <c r="CE30" s="171">
        <f t="shared" si="29"/>
        <v>0</v>
      </c>
      <c r="CF30" s="171">
        <f t="shared" si="29"/>
        <v>0</v>
      </c>
      <c r="CG30" s="171">
        <f t="shared" si="30"/>
        <v>0</v>
      </c>
      <c r="CH30" s="171"/>
    </row>
    <row r="31" spans="1:86" x14ac:dyDescent="0.25">
      <c r="A31" s="174"/>
      <c r="B31" s="161">
        <f>B28+1</f>
        <v>8</v>
      </c>
      <c r="C31" s="216"/>
      <c r="D31" s="216"/>
      <c r="E31" s="216"/>
      <c r="F31" s="216"/>
      <c r="G31" s="216"/>
      <c r="H31" s="217" t="s">
        <v>197</v>
      </c>
      <c r="I31" s="205"/>
      <c r="J31" s="205"/>
      <c r="K31" s="205"/>
      <c r="L31" s="205"/>
      <c r="M31" s="205"/>
      <c r="N31" s="205"/>
      <c r="O31" s="206"/>
      <c r="P31" s="171"/>
      <c r="Q31" s="171"/>
      <c r="R31" s="171"/>
      <c r="S31" s="171">
        <f t="shared" si="32"/>
        <v>0</v>
      </c>
      <c r="T31" s="171"/>
      <c r="U31" s="171"/>
      <c r="V31" s="171"/>
      <c r="W31" s="171">
        <f t="shared" si="33"/>
        <v>0</v>
      </c>
      <c r="X31" s="171"/>
      <c r="Y31" s="171"/>
      <c r="Z31" s="171"/>
      <c r="AA31" s="171">
        <f t="shared" si="34"/>
        <v>0</v>
      </c>
      <c r="AB31" s="171"/>
      <c r="AC31" s="171"/>
      <c r="AD31" s="171"/>
      <c r="AE31" s="171">
        <f t="shared" si="35"/>
        <v>0</v>
      </c>
      <c r="AF31" s="171"/>
      <c r="AG31" s="171"/>
      <c r="AH31" s="171"/>
      <c r="AI31" s="171">
        <f t="shared" si="36"/>
        <v>0</v>
      </c>
      <c r="AJ31" s="171"/>
      <c r="AK31" s="171"/>
      <c r="AL31" s="171"/>
      <c r="AM31" s="171">
        <f t="shared" si="37"/>
        <v>0</v>
      </c>
      <c r="AN31" s="171">
        <f t="shared" si="21"/>
        <v>0</v>
      </c>
      <c r="AO31" s="171">
        <f t="shared" si="21"/>
        <v>0</v>
      </c>
      <c r="AP31" s="171">
        <f t="shared" si="21"/>
        <v>0</v>
      </c>
      <c r="AQ31" s="171">
        <f t="shared" si="22"/>
        <v>0</v>
      </c>
      <c r="AR31" s="174"/>
      <c r="AS31" s="188"/>
      <c r="AT31" s="189" t="str">
        <f>IFERROR(VLOOKUP(AS31,Legenda[],4,FALSE), "[-]")</f>
        <v>[-]</v>
      </c>
      <c r="AU31" s="171"/>
      <c r="AV31" s="171"/>
      <c r="AW31" s="171"/>
      <c r="AX31" s="171"/>
      <c r="AY31" s="171"/>
      <c r="AZ31" s="171"/>
      <c r="BA31" s="174"/>
      <c r="BB31" s="205"/>
      <c r="BC31" s="205"/>
      <c r="BD31" s="205"/>
      <c r="BE31" s="205"/>
      <c r="BF31" s="205"/>
      <c r="BG31" s="206"/>
      <c r="BH31" s="171"/>
      <c r="BI31" s="171"/>
      <c r="BJ31" s="171"/>
      <c r="BK31" s="171">
        <f t="shared" si="38"/>
        <v>0</v>
      </c>
      <c r="BL31" s="171"/>
      <c r="BM31" s="171"/>
      <c r="BN31" s="171"/>
      <c r="BO31" s="171">
        <f t="shared" si="23"/>
        <v>0</v>
      </c>
      <c r="BP31" s="171"/>
      <c r="BQ31" s="171"/>
      <c r="BR31" s="171"/>
      <c r="BS31" s="171">
        <f t="shared" si="24"/>
        <v>0</v>
      </c>
      <c r="BU31" s="171">
        <f t="shared" si="25"/>
        <v>0</v>
      </c>
      <c r="BV31" s="171">
        <f t="shared" si="25"/>
        <v>0</v>
      </c>
      <c r="BW31" s="171">
        <f t="shared" si="25"/>
        <v>0</v>
      </c>
      <c r="BX31" s="171">
        <f t="shared" si="25"/>
        <v>0</v>
      </c>
      <c r="BY31" s="171">
        <f t="shared" si="26"/>
        <v>0</v>
      </c>
      <c r="BZ31" s="171">
        <f t="shared" si="27"/>
        <v>0</v>
      </c>
      <c r="CA31" s="171">
        <f t="shared" si="27"/>
        <v>0</v>
      </c>
      <c r="CB31" s="171">
        <f t="shared" si="27"/>
        <v>0</v>
      </c>
      <c r="CC31" s="171">
        <f t="shared" si="28"/>
        <v>0</v>
      </c>
      <c r="CD31" s="171">
        <f t="shared" si="29"/>
        <v>0</v>
      </c>
      <c r="CE31" s="171">
        <f t="shared" si="29"/>
        <v>0</v>
      </c>
      <c r="CF31" s="171">
        <f t="shared" si="29"/>
        <v>0</v>
      </c>
      <c r="CG31" s="171">
        <f t="shared" si="30"/>
        <v>0</v>
      </c>
      <c r="CH31" s="171"/>
    </row>
    <row r="32" spans="1:86" ht="15.75" x14ac:dyDescent="0.25">
      <c r="A32" s="174"/>
      <c r="B32" s="218"/>
      <c r="C32" s="218"/>
      <c r="D32" s="218"/>
      <c r="E32" s="218"/>
      <c r="F32" s="218"/>
      <c r="G32" s="218"/>
      <c r="H32" s="218"/>
      <c r="I32" s="165" t="s">
        <v>199</v>
      </c>
      <c r="J32" s="165"/>
      <c r="K32" s="165"/>
      <c r="L32" s="165"/>
      <c r="M32" s="165"/>
      <c r="N32" s="165"/>
      <c r="O32" s="207"/>
      <c r="P32" s="207">
        <f t="shared" ref="P32:AM32" si="39">SUM(P22:P31)</f>
        <v>0</v>
      </c>
      <c r="Q32" s="207">
        <f t="shared" si="39"/>
        <v>0</v>
      </c>
      <c r="R32" s="207">
        <f t="shared" si="39"/>
        <v>0</v>
      </c>
      <c r="S32" s="207">
        <f t="shared" si="39"/>
        <v>0</v>
      </c>
      <c r="T32" s="207">
        <f t="shared" si="39"/>
        <v>0</v>
      </c>
      <c r="U32" s="207">
        <f t="shared" si="39"/>
        <v>0</v>
      </c>
      <c r="V32" s="207">
        <f t="shared" si="39"/>
        <v>0</v>
      </c>
      <c r="W32" s="207">
        <f t="shared" si="39"/>
        <v>0</v>
      </c>
      <c r="X32" s="207">
        <f t="shared" si="39"/>
        <v>0</v>
      </c>
      <c r="Y32" s="207">
        <f t="shared" si="39"/>
        <v>0</v>
      </c>
      <c r="Z32" s="207">
        <f t="shared" si="39"/>
        <v>0</v>
      </c>
      <c r="AA32" s="207">
        <f t="shared" si="39"/>
        <v>0</v>
      </c>
      <c r="AB32" s="207">
        <f t="shared" si="39"/>
        <v>0</v>
      </c>
      <c r="AC32" s="207">
        <f t="shared" si="39"/>
        <v>0</v>
      </c>
      <c r="AD32" s="207">
        <f t="shared" si="39"/>
        <v>0</v>
      </c>
      <c r="AE32" s="207">
        <f t="shared" si="39"/>
        <v>0</v>
      </c>
      <c r="AF32" s="207">
        <f t="shared" si="39"/>
        <v>0</v>
      </c>
      <c r="AG32" s="207">
        <f t="shared" si="39"/>
        <v>0</v>
      </c>
      <c r="AH32" s="207">
        <f t="shared" si="39"/>
        <v>0</v>
      </c>
      <c r="AI32" s="207">
        <f t="shared" si="39"/>
        <v>0</v>
      </c>
      <c r="AJ32" s="207">
        <f t="shared" si="39"/>
        <v>0</v>
      </c>
      <c r="AK32" s="207">
        <f t="shared" si="39"/>
        <v>0</v>
      </c>
      <c r="AL32" s="207">
        <f t="shared" si="39"/>
        <v>0</v>
      </c>
      <c r="AM32" s="207">
        <f t="shared" si="39"/>
        <v>0</v>
      </c>
      <c r="AN32" s="207">
        <f t="shared" ref="AN32:AQ32" si="40">SUM(AN22:AN31)</f>
        <v>0</v>
      </c>
      <c r="AO32" s="207">
        <f t="shared" si="40"/>
        <v>0</v>
      </c>
      <c r="AP32" s="207">
        <f t="shared" si="40"/>
        <v>0</v>
      </c>
      <c r="AQ32" s="207">
        <f t="shared" si="40"/>
        <v>0</v>
      </c>
      <c r="AR32" s="146"/>
      <c r="AS32" s="207"/>
      <c r="AT32" s="207"/>
      <c r="AU32" s="207"/>
      <c r="AV32" s="207"/>
      <c r="AW32" s="207"/>
      <c r="AX32" s="207"/>
      <c r="AY32" s="207"/>
      <c r="AZ32" s="207"/>
      <c r="BA32" s="174"/>
      <c r="BB32" s="165"/>
      <c r="BC32" s="165"/>
      <c r="BD32" s="165"/>
      <c r="BE32" s="165"/>
      <c r="BF32" s="165"/>
      <c r="BG32" s="207"/>
      <c r="BH32" s="207"/>
      <c r="BI32" s="207"/>
      <c r="BJ32" s="207"/>
      <c r="BK32" s="207"/>
      <c r="BL32" s="207"/>
      <c r="BM32" s="207"/>
      <c r="BN32" s="207"/>
      <c r="BO32" s="207"/>
      <c r="BP32" s="207"/>
      <c r="BQ32" s="207"/>
      <c r="BR32" s="207"/>
      <c r="BS32" s="207"/>
      <c r="BU32" s="207"/>
      <c r="BV32" s="207"/>
      <c r="BW32" s="207"/>
      <c r="BX32" s="207"/>
      <c r="BY32" s="207"/>
      <c r="BZ32" s="207"/>
      <c r="CA32" s="207"/>
      <c r="CB32" s="207"/>
      <c r="CC32" s="207"/>
      <c r="CD32" s="207"/>
      <c r="CE32" s="207"/>
      <c r="CF32" s="207"/>
      <c r="CG32" s="207"/>
      <c r="CH32" s="207"/>
    </row>
    <row r="33" spans="1:86" x14ac:dyDescent="0.25">
      <c r="A33" s="174"/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9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174"/>
      <c r="AS33" s="210"/>
      <c r="AT33" s="210"/>
      <c r="AU33" s="210"/>
      <c r="AV33" s="210"/>
      <c r="AW33" s="210"/>
      <c r="AX33" s="210"/>
      <c r="AY33" s="210"/>
      <c r="AZ33" s="210"/>
      <c r="BA33" s="174"/>
      <c r="BB33" s="208"/>
      <c r="BC33" s="208"/>
      <c r="BD33" s="208"/>
      <c r="BE33" s="208"/>
      <c r="BF33" s="208"/>
      <c r="BG33" s="209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U33" s="210"/>
      <c r="BV33" s="210"/>
      <c r="BW33" s="210"/>
      <c r="BX33" s="210"/>
      <c r="BY33" s="210"/>
      <c r="BZ33" s="210"/>
      <c r="CA33" s="210"/>
      <c r="CB33" s="210"/>
      <c r="CC33" s="210"/>
      <c r="CD33" s="210"/>
      <c r="CE33" s="210"/>
      <c r="CF33" s="210"/>
      <c r="CG33" s="210"/>
      <c r="CH33" s="210"/>
    </row>
    <row r="34" spans="1:86" ht="15.75" x14ac:dyDescent="0.25">
      <c r="A34" s="174"/>
      <c r="B34" s="213" t="s">
        <v>233</v>
      </c>
      <c r="C34" s="213"/>
      <c r="D34" s="213"/>
      <c r="E34" s="213"/>
      <c r="F34" s="213"/>
      <c r="G34" s="213"/>
      <c r="H34" s="213"/>
      <c r="I34" s="213"/>
      <c r="J34" s="202"/>
      <c r="K34" s="202"/>
      <c r="L34" s="202"/>
      <c r="M34" s="202"/>
      <c r="N34" s="202"/>
      <c r="O34" s="211"/>
      <c r="P34" s="212"/>
      <c r="Q34" s="212"/>
      <c r="R34" s="212"/>
      <c r="S34" s="212"/>
      <c r="T34" s="212"/>
      <c r="U34" s="212"/>
      <c r="V34" s="212"/>
      <c r="W34" s="212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212"/>
      <c r="AO34" s="212"/>
      <c r="AP34" s="212"/>
      <c r="AQ34" s="212"/>
      <c r="AR34" s="146"/>
      <c r="AS34" s="213"/>
      <c r="AT34" s="213"/>
      <c r="AU34" s="213"/>
      <c r="AV34" s="213"/>
      <c r="AW34" s="213"/>
      <c r="AX34" s="213"/>
      <c r="AY34" s="213"/>
      <c r="AZ34" s="213"/>
      <c r="BA34" s="174"/>
      <c r="BB34" s="202"/>
      <c r="BC34" s="202"/>
      <c r="BD34" s="202"/>
      <c r="BE34" s="202"/>
      <c r="BF34" s="202"/>
      <c r="BG34" s="211"/>
      <c r="BH34" s="212"/>
      <c r="BI34" s="212"/>
      <c r="BJ34" s="212"/>
      <c r="BK34" s="212"/>
      <c r="BL34" s="212"/>
      <c r="BM34" s="212"/>
      <c r="BN34" s="212"/>
      <c r="BO34" s="212"/>
      <c r="BP34" s="212"/>
      <c r="BQ34" s="212"/>
      <c r="BR34" s="212"/>
      <c r="BS34" s="212"/>
      <c r="BU34" s="212"/>
      <c r="BV34" s="212"/>
      <c r="BW34" s="212"/>
      <c r="BX34" s="212"/>
      <c r="BY34" s="212"/>
      <c r="BZ34" s="212"/>
      <c r="CA34" s="212"/>
      <c r="CB34" s="212"/>
      <c r="CC34" s="212"/>
      <c r="CD34" s="212"/>
      <c r="CE34" s="212"/>
      <c r="CF34" s="212"/>
      <c r="CG34" s="212"/>
      <c r="CH34" s="212"/>
    </row>
    <row r="35" spans="1:86" x14ac:dyDescent="0.25">
      <c r="A35" s="174"/>
      <c r="B35" s="161">
        <v>1</v>
      </c>
      <c r="C35" s="216"/>
      <c r="D35" s="216"/>
      <c r="E35" s="216"/>
      <c r="F35" s="216"/>
      <c r="G35" s="216"/>
      <c r="H35" s="217" t="s">
        <v>197</v>
      </c>
      <c r="I35" s="205"/>
      <c r="J35" s="205"/>
      <c r="K35" s="205"/>
      <c r="L35" s="205"/>
      <c r="M35" s="205"/>
      <c r="N35" s="205"/>
      <c r="O35" s="206"/>
      <c r="P35" s="171"/>
      <c r="Q35" s="171"/>
      <c r="R35" s="171"/>
      <c r="S35" s="171">
        <f>SUM(P35:R35)</f>
        <v>0</v>
      </c>
      <c r="T35" s="171"/>
      <c r="U35" s="171"/>
      <c r="V35" s="171"/>
      <c r="W35" s="171">
        <f>SUM(T35:V35)</f>
        <v>0</v>
      </c>
      <c r="X35" s="171"/>
      <c r="Y35" s="171"/>
      <c r="Z35" s="171"/>
      <c r="AA35" s="171">
        <f>SUM(X35:Z35)</f>
        <v>0</v>
      </c>
      <c r="AB35" s="171"/>
      <c r="AC35" s="171"/>
      <c r="AD35" s="171"/>
      <c r="AE35" s="171">
        <f>SUM(AB35:AD35)</f>
        <v>0</v>
      </c>
      <c r="AF35" s="171"/>
      <c r="AG35" s="171"/>
      <c r="AH35" s="171"/>
      <c r="AI35" s="171">
        <f>SUM(AF35:AH35)</f>
        <v>0</v>
      </c>
      <c r="AJ35" s="171"/>
      <c r="AK35" s="171"/>
      <c r="AL35" s="171"/>
      <c r="AM35" s="171">
        <f>SUM(AJ35:AL35)</f>
        <v>0</v>
      </c>
      <c r="AN35" s="171">
        <f t="shared" ref="AN35:AP43" si="41">P35+T35+X35+AB35+AF35+AJ35</f>
        <v>0</v>
      </c>
      <c r="AO35" s="171">
        <f t="shared" si="41"/>
        <v>0</v>
      </c>
      <c r="AP35" s="171">
        <f t="shared" si="41"/>
        <v>0</v>
      </c>
      <c r="AQ35" s="171">
        <f t="shared" ref="AQ35:AQ37" si="42">SUM(AN35:AP35)</f>
        <v>0</v>
      </c>
      <c r="AR35" s="174"/>
      <c r="AS35" s="188"/>
      <c r="AT35" s="189" t="str">
        <f>IFERROR(VLOOKUP(AS35,Legenda[],4,FALSE), "[-]")</f>
        <v>[-]</v>
      </c>
      <c r="AU35" s="171"/>
      <c r="AV35" s="171"/>
      <c r="AW35" s="171"/>
      <c r="AX35" s="171"/>
      <c r="AY35" s="171"/>
      <c r="AZ35" s="171"/>
      <c r="BA35" s="174"/>
      <c r="BB35" s="205"/>
      <c r="BC35" s="205"/>
      <c r="BD35" s="205"/>
      <c r="BE35" s="205"/>
      <c r="BF35" s="205"/>
      <c r="BG35" s="206"/>
      <c r="BH35" s="171"/>
      <c r="BI35" s="171"/>
      <c r="BJ35" s="171"/>
      <c r="BK35" s="171">
        <f t="shared" ref="BK35:BK43" si="43">SUM(BH35:BJ35)</f>
        <v>0</v>
      </c>
      <c r="BL35" s="171"/>
      <c r="BM35" s="171"/>
      <c r="BN35" s="171"/>
      <c r="BO35" s="171">
        <f t="shared" ref="BO35:BO43" si="44">SUM(BL35:BN35)</f>
        <v>0</v>
      </c>
      <c r="BP35" s="171"/>
      <c r="BQ35" s="171"/>
      <c r="BR35" s="171"/>
      <c r="BS35" s="171">
        <f t="shared" ref="BS35:BS43" si="45">SUM(BP35:BR35)</f>
        <v>0</v>
      </c>
      <c r="BU35" s="171">
        <f t="shared" ref="BU35:BX43" si="46">O35-BG35</f>
        <v>0</v>
      </c>
      <c r="BV35" s="171">
        <f t="shared" si="46"/>
        <v>0</v>
      </c>
      <c r="BW35" s="171">
        <f t="shared" si="46"/>
        <v>0</v>
      </c>
      <c r="BX35" s="171">
        <f t="shared" si="46"/>
        <v>0</v>
      </c>
      <c r="BY35" s="171">
        <f t="shared" ref="BY35:BY43" si="47">SUM(BV35:BX35)</f>
        <v>0</v>
      </c>
      <c r="BZ35" s="171">
        <f t="shared" ref="BZ35:CB43" si="48">T35-BL35</f>
        <v>0</v>
      </c>
      <c r="CA35" s="171">
        <f t="shared" si="48"/>
        <v>0</v>
      </c>
      <c r="CB35" s="171">
        <f t="shared" si="48"/>
        <v>0</v>
      </c>
      <c r="CC35" s="171">
        <f t="shared" ref="CC35:CC43" si="49">SUM(BZ35:CB35)</f>
        <v>0</v>
      </c>
      <c r="CD35" s="171">
        <f t="shared" ref="CD35:CF43" si="50">X35-BP35</f>
        <v>0</v>
      </c>
      <c r="CE35" s="171">
        <f t="shared" si="50"/>
        <v>0</v>
      </c>
      <c r="CF35" s="171">
        <f t="shared" si="50"/>
        <v>0</v>
      </c>
      <c r="CG35" s="171">
        <f t="shared" ref="CG35:CG43" si="51">SUM(CD35:CF35)</f>
        <v>0</v>
      </c>
      <c r="CH35" s="171"/>
    </row>
    <row r="36" spans="1:86" ht="15.75" x14ac:dyDescent="0.25">
      <c r="A36" s="174"/>
      <c r="B36" s="161">
        <f t="shared" ref="B36:B43" si="52">B35+1</f>
        <v>2</v>
      </c>
      <c r="C36" s="216"/>
      <c r="D36" s="216"/>
      <c r="E36" s="216"/>
      <c r="F36" s="216"/>
      <c r="G36" s="216"/>
      <c r="H36" s="217" t="s">
        <v>197</v>
      </c>
      <c r="I36" s="205"/>
      <c r="J36" s="205"/>
      <c r="K36" s="205"/>
      <c r="L36" s="205"/>
      <c r="M36" s="205"/>
      <c r="N36" s="205"/>
      <c r="O36" s="206"/>
      <c r="P36" s="171"/>
      <c r="Q36" s="171"/>
      <c r="R36" s="171"/>
      <c r="S36" s="171">
        <f t="shared" ref="S36:S43" si="53">SUM(P36:R36)</f>
        <v>0</v>
      </c>
      <c r="T36" s="171"/>
      <c r="U36" s="171"/>
      <c r="V36" s="171"/>
      <c r="W36" s="171">
        <f t="shared" ref="W36:W43" si="54">SUM(T36:V36)</f>
        <v>0</v>
      </c>
      <c r="X36" s="171"/>
      <c r="Y36" s="171"/>
      <c r="Z36" s="171"/>
      <c r="AA36" s="171">
        <f t="shared" ref="AA36:AA43" si="55">SUM(X36:Z36)</f>
        <v>0</v>
      </c>
      <c r="AB36" s="171"/>
      <c r="AC36" s="171"/>
      <c r="AD36" s="171"/>
      <c r="AE36" s="171">
        <f t="shared" ref="AE36:AE43" si="56">SUM(AB36:AD36)</f>
        <v>0</v>
      </c>
      <c r="AF36" s="171"/>
      <c r="AG36" s="171"/>
      <c r="AH36" s="171"/>
      <c r="AI36" s="171">
        <f t="shared" ref="AI36:AI43" si="57">SUM(AF36:AH36)</f>
        <v>0</v>
      </c>
      <c r="AJ36" s="171"/>
      <c r="AK36" s="171"/>
      <c r="AL36" s="171"/>
      <c r="AM36" s="171">
        <f t="shared" ref="AM36:AM43" si="58">SUM(AJ36:AL36)</f>
        <v>0</v>
      </c>
      <c r="AN36" s="171">
        <f t="shared" si="41"/>
        <v>0</v>
      </c>
      <c r="AO36" s="171">
        <f t="shared" si="41"/>
        <v>0</v>
      </c>
      <c r="AP36" s="171">
        <f t="shared" si="41"/>
        <v>0</v>
      </c>
      <c r="AQ36" s="171">
        <f t="shared" si="42"/>
        <v>0</v>
      </c>
      <c r="AR36" s="146"/>
      <c r="AS36" s="188"/>
      <c r="AT36" s="189" t="str">
        <f>IFERROR(VLOOKUP(AS36,Legenda[],4,FALSE), "[-]")</f>
        <v>[-]</v>
      </c>
      <c r="AU36" s="171"/>
      <c r="AV36" s="171"/>
      <c r="AW36" s="171"/>
      <c r="AX36" s="171"/>
      <c r="AY36" s="171"/>
      <c r="AZ36" s="171"/>
      <c r="BA36" s="174"/>
      <c r="BB36" s="205"/>
      <c r="BC36" s="205"/>
      <c r="BD36" s="205"/>
      <c r="BE36" s="205"/>
      <c r="BF36" s="205"/>
      <c r="BG36" s="206"/>
      <c r="BH36" s="171"/>
      <c r="BI36" s="171"/>
      <c r="BJ36" s="171"/>
      <c r="BK36" s="171">
        <f t="shared" si="43"/>
        <v>0</v>
      </c>
      <c r="BL36" s="171"/>
      <c r="BM36" s="171"/>
      <c r="BN36" s="171"/>
      <c r="BO36" s="171">
        <f t="shared" si="44"/>
        <v>0</v>
      </c>
      <c r="BP36" s="171"/>
      <c r="BQ36" s="171"/>
      <c r="BR36" s="171"/>
      <c r="BS36" s="171">
        <f t="shared" si="45"/>
        <v>0</v>
      </c>
      <c r="BU36" s="171">
        <f t="shared" si="46"/>
        <v>0</v>
      </c>
      <c r="BV36" s="171">
        <f t="shared" si="46"/>
        <v>0</v>
      </c>
      <c r="BW36" s="171">
        <f t="shared" si="46"/>
        <v>0</v>
      </c>
      <c r="BX36" s="171">
        <f t="shared" si="46"/>
        <v>0</v>
      </c>
      <c r="BY36" s="171">
        <f t="shared" si="47"/>
        <v>0</v>
      </c>
      <c r="BZ36" s="171">
        <f t="shared" si="48"/>
        <v>0</v>
      </c>
      <c r="CA36" s="171">
        <f t="shared" si="48"/>
        <v>0</v>
      </c>
      <c r="CB36" s="171">
        <f t="shared" si="48"/>
        <v>0</v>
      </c>
      <c r="CC36" s="171">
        <f t="shared" si="49"/>
        <v>0</v>
      </c>
      <c r="CD36" s="171">
        <f t="shared" si="50"/>
        <v>0</v>
      </c>
      <c r="CE36" s="171">
        <f t="shared" si="50"/>
        <v>0</v>
      </c>
      <c r="CF36" s="171">
        <f t="shared" si="50"/>
        <v>0</v>
      </c>
      <c r="CG36" s="171">
        <f t="shared" si="51"/>
        <v>0</v>
      </c>
      <c r="CH36" s="171"/>
    </row>
    <row r="37" spans="1:86" x14ac:dyDescent="0.25">
      <c r="A37" s="174"/>
      <c r="B37" s="161">
        <f t="shared" si="52"/>
        <v>3</v>
      </c>
      <c r="C37" s="216"/>
      <c r="D37" s="216"/>
      <c r="E37" s="216"/>
      <c r="F37" s="216"/>
      <c r="G37" s="216"/>
      <c r="H37" s="217" t="s">
        <v>197</v>
      </c>
      <c r="I37" s="205"/>
      <c r="J37" s="205"/>
      <c r="K37" s="205"/>
      <c r="L37" s="205"/>
      <c r="M37" s="205"/>
      <c r="N37" s="205"/>
      <c r="O37" s="206"/>
      <c r="P37" s="171"/>
      <c r="Q37" s="171"/>
      <c r="R37" s="171"/>
      <c r="S37" s="171">
        <f t="shared" si="53"/>
        <v>0</v>
      </c>
      <c r="T37" s="171"/>
      <c r="U37" s="171"/>
      <c r="V37" s="171"/>
      <c r="W37" s="171">
        <f t="shared" si="54"/>
        <v>0</v>
      </c>
      <c r="X37" s="171"/>
      <c r="Y37" s="171"/>
      <c r="Z37" s="171"/>
      <c r="AA37" s="171">
        <f t="shared" si="55"/>
        <v>0</v>
      </c>
      <c r="AB37" s="171"/>
      <c r="AC37" s="171"/>
      <c r="AD37" s="171"/>
      <c r="AE37" s="171">
        <f t="shared" si="56"/>
        <v>0</v>
      </c>
      <c r="AF37" s="171"/>
      <c r="AG37" s="171"/>
      <c r="AH37" s="171"/>
      <c r="AI37" s="171">
        <f t="shared" si="57"/>
        <v>0</v>
      </c>
      <c r="AJ37" s="171"/>
      <c r="AK37" s="171"/>
      <c r="AL37" s="171"/>
      <c r="AM37" s="171">
        <f t="shared" si="58"/>
        <v>0</v>
      </c>
      <c r="AN37" s="171">
        <f t="shared" si="41"/>
        <v>0</v>
      </c>
      <c r="AO37" s="171">
        <f t="shared" si="41"/>
        <v>0</v>
      </c>
      <c r="AP37" s="171">
        <f t="shared" si="41"/>
        <v>0</v>
      </c>
      <c r="AQ37" s="171">
        <f t="shared" si="42"/>
        <v>0</v>
      </c>
      <c r="AR37" s="174"/>
      <c r="AS37" s="188"/>
      <c r="AT37" s="189" t="str">
        <f>IFERROR(VLOOKUP(AS37,Legenda[],4,FALSE), "[-]")</f>
        <v>[-]</v>
      </c>
      <c r="AU37" s="171"/>
      <c r="AV37" s="171"/>
      <c r="AW37" s="171"/>
      <c r="AX37" s="171"/>
      <c r="AY37" s="171"/>
      <c r="AZ37" s="171"/>
      <c r="BA37" s="174"/>
      <c r="BB37" s="205"/>
      <c r="BC37" s="205"/>
      <c r="BD37" s="205"/>
      <c r="BE37" s="205"/>
      <c r="BF37" s="205"/>
      <c r="BG37" s="206"/>
      <c r="BH37" s="171"/>
      <c r="BI37" s="171"/>
      <c r="BJ37" s="171"/>
      <c r="BK37" s="171">
        <f t="shared" si="43"/>
        <v>0</v>
      </c>
      <c r="BL37" s="171"/>
      <c r="BM37" s="171"/>
      <c r="BN37" s="171"/>
      <c r="BO37" s="171">
        <f t="shared" si="44"/>
        <v>0</v>
      </c>
      <c r="BP37" s="171"/>
      <c r="BQ37" s="171"/>
      <c r="BR37" s="171"/>
      <c r="BS37" s="171">
        <f t="shared" si="45"/>
        <v>0</v>
      </c>
      <c r="BU37" s="171">
        <f t="shared" si="46"/>
        <v>0</v>
      </c>
      <c r="BV37" s="171">
        <f t="shared" si="46"/>
        <v>0</v>
      </c>
      <c r="BW37" s="171">
        <f t="shared" si="46"/>
        <v>0</v>
      </c>
      <c r="BX37" s="171">
        <f t="shared" si="46"/>
        <v>0</v>
      </c>
      <c r="BY37" s="171">
        <f t="shared" si="47"/>
        <v>0</v>
      </c>
      <c r="BZ37" s="171">
        <f t="shared" si="48"/>
        <v>0</v>
      </c>
      <c r="CA37" s="171">
        <f t="shared" si="48"/>
        <v>0</v>
      </c>
      <c r="CB37" s="171">
        <f t="shared" si="48"/>
        <v>0</v>
      </c>
      <c r="CC37" s="171">
        <f t="shared" si="49"/>
        <v>0</v>
      </c>
      <c r="CD37" s="171">
        <f t="shared" si="50"/>
        <v>0</v>
      </c>
      <c r="CE37" s="171">
        <f t="shared" si="50"/>
        <v>0</v>
      </c>
      <c r="CF37" s="171">
        <f t="shared" si="50"/>
        <v>0</v>
      </c>
      <c r="CG37" s="171">
        <f t="shared" si="51"/>
        <v>0</v>
      </c>
      <c r="CH37" s="171"/>
    </row>
    <row r="38" spans="1:86" ht="15.75" x14ac:dyDescent="0.25">
      <c r="A38" s="174"/>
      <c r="B38" s="161">
        <f t="shared" si="52"/>
        <v>4</v>
      </c>
      <c r="C38" s="216"/>
      <c r="D38" s="216"/>
      <c r="E38" s="216"/>
      <c r="F38" s="216"/>
      <c r="G38" s="216"/>
      <c r="H38" s="217" t="s">
        <v>197</v>
      </c>
      <c r="I38" s="205"/>
      <c r="J38" s="205"/>
      <c r="K38" s="205"/>
      <c r="L38" s="205"/>
      <c r="M38" s="205"/>
      <c r="N38" s="205"/>
      <c r="O38" s="206"/>
      <c r="P38" s="171"/>
      <c r="Q38" s="171"/>
      <c r="R38" s="171"/>
      <c r="S38" s="171">
        <f t="shared" si="53"/>
        <v>0</v>
      </c>
      <c r="T38" s="171"/>
      <c r="U38" s="171"/>
      <c r="V38" s="171"/>
      <c r="W38" s="171">
        <f t="shared" si="54"/>
        <v>0</v>
      </c>
      <c r="X38" s="171"/>
      <c r="Y38" s="171"/>
      <c r="Z38" s="171"/>
      <c r="AA38" s="171">
        <f t="shared" si="55"/>
        <v>0</v>
      </c>
      <c r="AB38" s="171"/>
      <c r="AC38" s="171"/>
      <c r="AD38" s="171"/>
      <c r="AE38" s="171">
        <f t="shared" si="56"/>
        <v>0</v>
      </c>
      <c r="AF38" s="171"/>
      <c r="AG38" s="171"/>
      <c r="AH38" s="171"/>
      <c r="AI38" s="171">
        <f t="shared" si="57"/>
        <v>0</v>
      </c>
      <c r="AJ38" s="171"/>
      <c r="AK38" s="171"/>
      <c r="AL38" s="171"/>
      <c r="AM38" s="171">
        <f t="shared" si="58"/>
        <v>0</v>
      </c>
      <c r="AN38" s="171">
        <f t="shared" si="41"/>
        <v>0</v>
      </c>
      <c r="AO38" s="171">
        <f t="shared" si="41"/>
        <v>0</v>
      </c>
      <c r="AP38" s="171">
        <f t="shared" si="41"/>
        <v>0</v>
      </c>
      <c r="AQ38" s="171">
        <f>SUM(AN38:AP38)</f>
        <v>0</v>
      </c>
      <c r="AR38" s="146"/>
      <c r="AS38" s="188"/>
      <c r="AT38" s="189" t="str">
        <f>IFERROR(VLOOKUP(AS38,Legenda[],4,FALSE), "[-]")</f>
        <v>[-]</v>
      </c>
      <c r="AU38" s="171"/>
      <c r="AV38" s="171"/>
      <c r="AW38" s="171"/>
      <c r="AX38" s="171"/>
      <c r="AY38" s="171"/>
      <c r="AZ38" s="171"/>
      <c r="BA38" s="174"/>
      <c r="BB38" s="205"/>
      <c r="BC38" s="205"/>
      <c r="BD38" s="205"/>
      <c r="BE38" s="205"/>
      <c r="BF38" s="205"/>
      <c r="BG38" s="206"/>
      <c r="BH38" s="171"/>
      <c r="BI38" s="171"/>
      <c r="BJ38" s="171"/>
      <c r="BK38" s="171">
        <f t="shared" si="43"/>
        <v>0</v>
      </c>
      <c r="BL38" s="171"/>
      <c r="BM38" s="171"/>
      <c r="BN38" s="171"/>
      <c r="BO38" s="171">
        <f t="shared" si="44"/>
        <v>0</v>
      </c>
      <c r="BP38" s="171"/>
      <c r="BQ38" s="171"/>
      <c r="BR38" s="171"/>
      <c r="BS38" s="171">
        <f t="shared" si="45"/>
        <v>0</v>
      </c>
      <c r="BU38" s="171">
        <f t="shared" si="46"/>
        <v>0</v>
      </c>
      <c r="BV38" s="171">
        <f t="shared" si="46"/>
        <v>0</v>
      </c>
      <c r="BW38" s="171">
        <f t="shared" si="46"/>
        <v>0</v>
      </c>
      <c r="BX38" s="171">
        <f t="shared" si="46"/>
        <v>0</v>
      </c>
      <c r="BY38" s="171">
        <f t="shared" si="47"/>
        <v>0</v>
      </c>
      <c r="BZ38" s="171">
        <f t="shared" si="48"/>
        <v>0</v>
      </c>
      <c r="CA38" s="171">
        <f t="shared" si="48"/>
        <v>0</v>
      </c>
      <c r="CB38" s="171">
        <f t="shared" si="48"/>
        <v>0</v>
      </c>
      <c r="CC38" s="171">
        <f t="shared" si="49"/>
        <v>0</v>
      </c>
      <c r="CD38" s="171">
        <f t="shared" si="50"/>
        <v>0</v>
      </c>
      <c r="CE38" s="171">
        <f t="shared" si="50"/>
        <v>0</v>
      </c>
      <c r="CF38" s="171">
        <f t="shared" si="50"/>
        <v>0</v>
      </c>
      <c r="CG38" s="171">
        <f t="shared" si="51"/>
        <v>0</v>
      </c>
      <c r="CH38" s="171"/>
    </row>
    <row r="39" spans="1:86" x14ac:dyDescent="0.25">
      <c r="A39" s="174"/>
      <c r="B39" s="161">
        <f t="shared" si="52"/>
        <v>5</v>
      </c>
      <c r="C39" s="216"/>
      <c r="D39" s="216"/>
      <c r="E39" s="216"/>
      <c r="F39" s="216"/>
      <c r="G39" s="216"/>
      <c r="H39" s="217" t="s">
        <v>197</v>
      </c>
      <c r="I39" s="205"/>
      <c r="J39" s="205"/>
      <c r="K39" s="205"/>
      <c r="L39" s="205"/>
      <c r="M39" s="205"/>
      <c r="N39" s="205"/>
      <c r="O39" s="206"/>
      <c r="P39" s="171"/>
      <c r="Q39" s="171"/>
      <c r="R39" s="171"/>
      <c r="S39" s="171">
        <f t="shared" si="53"/>
        <v>0</v>
      </c>
      <c r="T39" s="171"/>
      <c r="U39" s="171"/>
      <c r="V39" s="171"/>
      <c r="W39" s="171">
        <f t="shared" si="54"/>
        <v>0</v>
      </c>
      <c r="X39" s="171"/>
      <c r="Y39" s="171"/>
      <c r="Z39" s="171"/>
      <c r="AA39" s="171">
        <f t="shared" si="55"/>
        <v>0</v>
      </c>
      <c r="AB39" s="171"/>
      <c r="AC39" s="171"/>
      <c r="AD39" s="171"/>
      <c r="AE39" s="171">
        <f t="shared" si="56"/>
        <v>0</v>
      </c>
      <c r="AF39" s="171"/>
      <c r="AG39" s="171"/>
      <c r="AH39" s="171"/>
      <c r="AI39" s="171">
        <f t="shared" si="57"/>
        <v>0</v>
      </c>
      <c r="AJ39" s="171"/>
      <c r="AK39" s="171"/>
      <c r="AL39" s="171"/>
      <c r="AM39" s="171">
        <f t="shared" si="58"/>
        <v>0</v>
      </c>
      <c r="AN39" s="171">
        <f t="shared" si="41"/>
        <v>0</v>
      </c>
      <c r="AO39" s="171">
        <f t="shared" si="41"/>
        <v>0</v>
      </c>
      <c r="AP39" s="171">
        <f t="shared" si="41"/>
        <v>0</v>
      </c>
      <c r="AQ39" s="171">
        <f t="shared" ref="AQ39:AQ43" si="59">SUM(AN39:AP39)</f>
        <v>0</v>
      </c>
      <c r="AR39" s="174"/>
      <c r="AS39" s="188"/>
      <c r="AT39" s="189" t="str">
        <f>IFERROR(VLOOKUP(AS39,Legenda[],4,FALSE), "[-]")</f>
        <v>[-]</v>
      </c>
      <c r="AU39" s="171"/>
      <c r="AV39" s="171"/>
      <c r="AW39" s="171"/>
      <c r="AX39" s="171"/>
      <c r="AY39" s="171"/>
      <c r="AZ39" s="171"/>
      <c r="BA39" s="174"/>
      <c r="BB39" s="205"/>
      <c r="BC39" s="205"/>
      <c r="BD39" s="205"/>
      <c r="BE39" s="205"/>
      <c r="BF39" s="205"/>
      <c r="BG39" s="206"/>
      <c r="BH39" s="171"/>
      <c r="BI39" s="171"/>
      <c r="BJ39" s="171"/>
      <c r="BK39" s="171">
        <f t="shared" si="43"/>
        <v>0</v>
      </c>
      <c r="BL39" s="171"/>
      <c r="BM39" s="171"/>
      <c r="BN39" s="171"/>
      <c r="BO39" s="171">
        <f t="shared" si="44"/>
        <v>0</v>
      </c>
      <c r="BP39" s="171"/>
      <c r="BQ39" s="171"/>
      <c r="BR39" s="171"/>
      <c r="BS39" s="171">
        <f t="shared" si="45"/>
        <v>0</v>
      </c>
      <c r="BU39" s="171">
        <f t="shared" si="46"/>
        <v>0</v>
      </c>
      <c r="BV39" s="171">
        <f t="shared" si="46"/>
        <v>0</v>
      </c>
      <c r="BW39" s="171">
        <f t="shared" si="46"/>
        <v>0</v>
      </c>
      <c r="BX39" s="171">
        <f t="shared" si="46"/>
        <v>0</v>
      </c>
      <c r="BY39" s="171">
        <f t="shared" si="47"/>
        <v>0</v>
      </c>
      <c r="BZ39" s="171">
        <f t="shared" si="48"/>
        <v>0</v>
      </c>
      <c r="CA39" s="171">
        <f t="shared" si="48"/>
        <v>0</v>
      </c>
      <c r="CB39" s="171">
        <f t="shared" si="48"/>
        <v>0</v>
      </c>
      <c r="CC39" s="171">
        <f t="shared" si="49"/>
        <v>0</v>
      </c>
      <c r="CD39" s="171">
        <f t="shared" si="50"/>
        <v>0</v>
      </c>
      <c r="CE39" s="171">
        <f t="shared" si="50"/>
        <v>0</v>
      </c>
      <c r="CF39" s="171">
        <f t="shared" si="50"/>
        <v>0</v>
      </c>
      <c r="CG39" s="171">
        <f t="shared" si="51"/>
        <v>0</v>
      </c>
      <c r="CH39" s="171"/>
    </row>
    <row r="40" spans="1:86" ht="15.75" x14ac:dyDescent="0.25">
      <c r="A40" s="174"/>
      <c r="B40" s="161">
        <f t="shared" si="52"/>
        <v>6</v>
      </c>
      <c r="C40" s="216"/>
      <c r="D40" s="216"/>
      <c r="E40" s="216"/>
      <c r="F40" s="216"/>
      <c r="G40" s="216"/>
      <c r="H40" s="217" t="s">
        <v>197</v>
      </c>
      <c r="I40" s="205"/>
      <c r="J40" s="205"/>
      <c r="K40" s="205"/>
      <c r="L40" s="205"/>
      <c r="M40" s="205"/>
      <c r="N40" s="205"/>
      <c r="O40" s="206"/>
      <c r="P40" s="171"/>
      <c r="Q40" s="171"/>
      <c r="R40" s="171"/>
      <c r="S40" s="171">
        <f t="shared" si="53"/>
        <v>0</v>
      </c>
      <c r="T40" s="171"/>
      <c r="U40" s="171"/>
      <c r="V40" s="171"/>
      <c r="W40" s="171">
        <f t="shared" si="54"/>
        <v>0</v>
      </c>
      <c r="X40" s="171"/>
      <c r="Y40" s="171"/>
      <c r="Z40" s="171"/>
      <c r="AA40" s="171">
        <f t="shared" si="55"/>
        <v>0</v>
      </c>
      <c r="AB40" s="171"/>
      <c r="AC40" s="171"/>
      <c r="AD40" s="171"/>
      <c r="AE40" s="171">
        <f t="shared" si="56"/>
        <v>0</v>
      </c>
      <c r="AF40" s="171"/>
      <c r="AG40" s="171"/>
      <c r="AH40" s="171"/>
      <c r="AI40" s="171">
        <f t="shared" si="57"/>
        <v>0</v>
      </c>
      <c r="AJ40" s="171"/>
      <c r="AK40" s="171"/>
      <c r="AL40" s="171"/>
      <c r="AM40" s="171">
        <f t="shared" si="58"/>
        <v>0</v>
      </c>
      <c r="AN40" s="171">
        <f t="shared" si="41"/>
        <v>0</v>
      </c>
      <c r="AO40" s="171">
        <f t="shared" si="41"/>
        <v>0</v>
      </c>
      <c r="AP40" s="171">
        <f t="shared" si="41"/>
        <v>0</v>
      </c>
      <c r="AQ40" s="171">
        <f t="shared" si="59"/>
        <v>0</v>
      </c>
      <c r="AR40" s="146"/>
      <c r="AS40" s="188"/>
      <c r="AT40" s="189" t="str">
        <f>IFERROR(VLOOKUP(AS40,Legenda[],4,FALSE), "[-]")</f>
        <v>[-]</v>
      </c>
      <c r="AU40" s="171"/>
      <c r="AV40" s="171"/>
      <c r="AW40" s="171"/>
      <c r="AX40" s="171"/>
      <c r="AY40" s="171"/>
      <c r="AZ40" s="171"/>
      <c r="BA40" s="174"/>
      <c r="BB40" s="205"/>
      <c r="BC40" s="205"/>
      <c r="BD40" s="205"/>
      <c r="BE40" s="205"/>
      <c r="BF40" s="205"/>
      <c r="BG40" s="206"/>
      <c r="BH40" s="171"/>
      <c r="BI40" s="171"/>
      <c r="BJ40" s="171"/>
      <c r="BK40" s="171">
        <f t="shared" si="43"/>
        <v>0</v>
      </c>
      <c r="BL40" s="171"/>
      <c r="BM40" s="171"/>
      <c r="BN40" s="171"/>
      <c r="BO40" s="171">
        <f t="shared" si="44"/>
        <v>0</v>
      </c>
      <c r="BP40" s="171"/>
      <c r="BQ40" s="171"/>
      <c r="BR40" s="171"/>
      <c r="BS40" s="171">
        <f t="shared" si="45"/>
        <v>0</v>
      </c>
      <c r="BU40" s="171">
        <f t="shared" si="46"/>
        <v>0</v>
      </c>
      <c r="BV40" s="171">
        <f t="shared" si="46"/>
        <v>0</v>
      </c>
      <c r="BW40" s="171">
        <f t="shared" si="46"/>
        <v>0</v>
      </c>
      <c r="BX40" s="171">
        <f t="shared" si="46"/>
        <v>0</v>
      </c>
      <c r="BY40" s="171">
        <f t="shared" si="47"/>
        <v>0</v>
      </c>
      <c r="BZ40" s="171">
        <f t="shared" si="48"/>
        <v>0</v>
      </c>
      <c r="CA40" s="171">
        <f t="shared" si="48"/>
        <v>0</v>
      </c>
      <c r="CB40" s="171">
        <f t="shared" si="48"/>
        <v>0</v>
      </c>
      <c r="CC40" s="171">
        <f t="shared" si="49"/>
        <v>0</v>
      </c>
      <c r="CD40" s="171">
        <f t="shared" si="50"/>
        <v>0</v>
      </c>
      <c r="CE40" s="171">
        <f t="shared" si="50"/>
        <v>0</v>
      </c>
      <c r="CF40" s="171">
        <f t="shared" si="50"/>
        <v>0</v>
      </c>
      <c r="CG40" s="171">
        <f t="shared" si="51"/>
        <v>0</v>
      </c>
      <c r="CH40" s="171"/>
    </row>
    <row r="41" spans="1:86" x14ac:dyDescent="0.25">
      <c r="A41" s="174"/>
      <c r="B41" s="161">
        <f t="shared" si="52"/>
        <v>7</v>
      </c>
      <c r="C41" s="216"/>
      <c r="D41" s="216"/>
      <c r="E41" s="216"/>
      <c r="F41" s="216"/>
      <c r="G41" s="216"/>
      <c r="H41" s="217" t="s">
        <v>197</v>
      </c>
      <c r="I41" s="205"/>
      <c r="J41" s="205"/>
      <c r="K41" s="205"/>
      <c r="L41" s="205"/>
      <c r="M41" s="205"/>
      <c r="N41" s="205"/>
      <c r="O41" s="206"/>
      <c r="P41" s="171"/>
      <c r="Q41" s="171"/>
      <c r="R41" s="171"/>
      <c r="S41" s="171">
        <f t="shared" si="53"/>
        <v>0</v>
      </c>
      <c r="T41" s="171"/>
      <c r="U41" s="171"/>
      <c r="V41" s="171"/>
      <c r="W41" s="171">
        <f t="shared" si="54"/>
        <v>0</v>
      </c>
      <c r="X41" s="171"/>
      <c r="Y41" s="171"/>
      <c r="Z41" s="171"/>
      <c r="AA41" s="171">
        <f t="shared" si="55"/>
        <v>0</v>
      </c>
      <c r="AB41" s="171"/>
      <c r="AC41" s="171"/>
      <c r="AD41" s="171"/>
      <c r="AE41" s="171">
        <f t="shared" si="56"/>
        <v>0</v>
      </c>
      <c r="AF41" s="171"/>
      <c r="AG41" s="171"/>
      <c r="AH41" s="171"/>
      <c r="AI41" s="171">
        <f t="shared" si="57"/>
        <v>0</v>
      </c>
      <c r="AJ41" s="171"/>
      <c r="AK41" s="171"/>
      <c r="AL41" s="171"/>
      <c r="AM41" s="171">
        <f t="shared" si="58"/>
        <v>0</v>
      </c>
      <c r="AN41" s="171">
        <f t="shared" si="41"/>
        <v>0</v>
      </c>
      <c r="AO41" s="171">
        <f t="shared" si="41"/>
        <v>0</v>
      </c>
      <c r="AP41" s="171">
        <f t="shared" si="41"/>
        <v>0</v>
      </c>
      <c r="AQ41" s="171">
        <f t="shared" si="59"/>
        <v>0</v>
      </c>
      <c r="AR41" s="174"/>
      <c r="AS41" s="188"/>
      <c r="AT41" s="189" t="str">
        <f>IFERROR(VLOOKUP(AS41,Legenda[],4,FALSE), "[-]")</f>
        <v>[-]</v>
      </c>
      <c r="AU41" s="171"/>
      <c r="AV41" s="171"/>
      <c r="AW41" s="171"/>
      <c r="AX41" s="171"/>
      <c r="AY41" s="171"/>
      <c r="AZ41" s="171"/>
      <c r="BA41" s="174"/>
      <c r="BB41" s="205"/>
      <c r="BC41" s="205"/>
      <c r="BD41" s="205"/>
      <c r="BE41" s="205"/>
      <c r="BF41" s="205"/>
      <c r="BG41" s="206"/>
      <c r="BH41" s="171"/>
      <c r="BI41" s="171"/>
      <c r="BJ41" s="171"/>
      <c r="BK41" s="171">
        <f t="shared" si="43"/>
        <v>0</v>
      </c>
      <c r="BL41" s="171"/>
      <c r="BM41" s="171"/>
      <c r="BN41" s="171"/>
      <c r="BO41" s="171">
        <f t="shared" si="44"/>
        <v>0</v>
      </c>
      <c r="BP41" s="171"/>
      <c r="BQ41" s="171"/>
      <c r="BR41" s="171"/>
      <c r="BS41" s="171">
        <f t="shared" si="45"/>
        <v>0</v>
      </c>
      <c r="BU41" s="171">
        <f t="shared" si="46"/>
        <v>0</v>
      </c>
      <c r="BV41" s="171">
        <f t="shared" si="46"/>
        <v>0</v>
      </c>
      <c r="BW41" s="171">
        <f t="shared" si="46"/>
        <v>0</v>
      </c>
      <c r="BX41" s="171">
        <f t="shared" si="46"/>
        <v>0</v>
      </c>
      <c r="BY41" s="171">
        <f t="shared" si="47"/>
        <v>0</v>
      </c>
      <c r="BZ41" s="171">
        <f t="shared" si="48"/>
        <v>0</v>
      </c>
      <c r="CA41" s="171">
        <f t="shared" si="48"/>
        <v>0</v>
      </c>
      <c r="CB41" s="171">
        <f t="shared" si="48"/>
        <v>0</v>
      </c>
      <c r="CC41" s="171">
        <f t="shared" si="49"/>
        <v>0</v>
      </c>
      <c r="CD41" s="171">
        <f t="shared" si="50"/>
        <v>0</v>
      </c>
      <c r="CE41" s="171">
        <f t="shared" si="50"/>
        <v>0</v>
      </c>
      <c r="CF41" s="171">
        <f t="shared" si="50"/>
        <v>0</v>
      </c>
      <c r="CG41" s="171">
        <f t="shared" si="51"/>
        <v>0</v>
      </c>
      <c r="CH41" s="171"/>
    </row>
    <row r="42" spans="1:86" ht="15.75" x14ac:dyDescent="0.25">
      <c r="A42" s="174"/>
      <c r="B42" s="161">
        <f t="shared" si="52"/>
        <v>8</v>
      </c>
      <c r="C42" s="216"/>
      <c r="D42" s="216"/>
      <c r="E42" s="216"/>
      <c r="F42" s="216"/>
      <c r="G42" s="216"/>
      <c r="H42" s="217" t="s">
        <v>197</v>
      </c>
      <c r="I42" s="205"/>
      <c r="J42" s="205"/>
      <c r="K42" s="205"/>
      <c r="L42" s="205"/>
      <c r="M42" s="205"/>
      <c r="N42" s="205"/>
      <c r="O42" s="206"/>
      <c r="P42" s="171"/>
      <c r="Q42" s="171"/>
      <c r="R42" s="171"/>
      <c r="S42" s="171">
        <f t="shared" si="53"/>
        <v>0</v>
      </c>
      <c r="T42" s="171"/>
      <c r="U42" s="171"/>
      <c r="V42" s="171"/>
      <c r="W42" s="171">
        <f t="shared" si="54"/>
        <v>0</v>
      </c>
      <c r="X42" s="171"/>
      <c r="Y42" s="171"/>
      <c r="Z42" s="171"/>
      <c r="AA42" s="171">
        <f t="shared" si="55"/>
        <v>0</v>
      </c>
      <c r="AB42" s="171"/>
      <c r="AC42" s="171"/>
      <c r="AD42" s="171"/>
      <c r="AE42" s="171">
        <f t="shared" si="56"/>
        <v>0</v>
      </c>
      <c r="AF42" s="171"/>
      <c r="AG42" s="171"/>
      <c r="AH42" s="171"/>
      <c r="AI42" s="171">
        <f t="shared" si="57"/>
        <v>0</v>
      </c>
      <c r="AJ42" s="171"/>
      <c r="AK42" s="171"/>
      <c r="AL42" s="171"/>
      <c r="AM42" s="171">
        <f t="shared" si="58"/>
        <v>0</v>
      </c>
      <c r="AN42" s="171">
        <f t="shared" si="41"/>
        <v>0</v>
      </c>
      <c r="AO42" s="171">
        <f t="shared" si="41"/>
        <v>0</v>
      </c>
      <c r="AP42" s="171">
        <f t="shared" si="41"/>
        <v>0</v>
      </c>
      <c r="AQ42" s="171">
        <f t="shared" si="59"/>
        <v>0</v>
      </c>
      <c r="AR42" s="146"/>
      <c r="AS42" s="188"/>
      <c r="AT42" s="189" t="str">
        <f>IFERROR(VLOOKUP(AS42,Legenda[],4,FALSE), "[-]")</f>
        <v>[-]</v>
      </c>
      <c r="AU42" s="171"/>
      <c r="AV42" s="171"/>
      <c r="AW42" s="171"/>
      <c r="AX42" s="171"/>
      <c r="AY42" s="171"/>
      <c r="AZ42" s="171"/>
      <c r="BA42" s="174"/>
      <c r="BB42" s="205"/>
      <c r="BC42" s="205"/>
      <c r="BD42" s="205"/>
      <c r="BE42" s="205"/>
      <c r="BF42" s="205"/>
      <c r="BG42" s="206"/>
      <c r="BH42" s="171"/>
      <c r="BI42" s="171"/>
      <c r="BJ42" s="171"/>
      <c r="BK42" s="171">
        <f t="shared" si="43"/>
        <v>0</v>
      </c>
      <c r="BL42" s="171"/>
      <c r="BM42" s="171"/>
      <c r="BN42" s="171"/>
      <c r="BO42" s="171">
        <f t="shared" si="44"/>
        <v>0</v>
      </c>
      <c r="BP42" s="171"/>
      <c r="BQ42" s="171"/>
      <c r="BR42" s="171"/>
      <c r="BS42" s="171">
        <f t="shared" si="45"/>
        <v>0</v>
      </c>
      <c r="BU42" s="171">
        <f t="shared" si="46"/>
        <v>0</v>
      </c>
      <c r="BV42" s="171">
        <f t="shared" si="46"/>
        <v>0</v>
      </c>
      <c r="BW42" s="171">
        <f t="shared" si="46"/>
        <v>0</v>
      </c>
      <c r="BX42" s="171">
        <f t="shared" si="46"/>
        <v>0</v>
      </c>
      <c r="BY42" s="171">
        <f t="shared" si="47"/>
        <v>0</v>
      </c>
      <c r="BZ42" s="171">
        <f t="shared" si="48"/>
        <v>0</v>
      </c>
      <c r="CA42" s="171">
        <f t="shared" si="48"/>
        <v>0</v>
      </c>
      <c r="CB42" s="171">
        <f t="shared" si="48"/>
        <v>0</v>
      </c>
      <c r="CC42" s="171">
        <f t="shared" si="49"/>
        <v>0</v>
      </c>
      <c r="CD42" s="171">
        <f t="shared" si="50"/>
        <v>0</v>
      </c>
      <c r="CE42" s="171">
        <f t="shared" si="50"/>
        <v>0</v>
      </c>
      <c r="CF42" s="171">
        <f t="shared" si="50"/>
        <v>0</v>
      </c>
      <c r="CG42" s="171">
        <f t="shared" si="51"/>
        <v>0</v>
      </c>
      <c r="CH42" s="171"/>
    </row>
    <row r="43" spans="1:86" x14ac:dyDescent="0.25">
      <c r="A43" s="174"/>
      <c r="B43" s="161">
        <f t="shared" si="52"/>
        <v>9</v>
      </c>
      <c r="C43" s="216"/>
      <c r="D43" s="216"/>
      <c r="E43" s="216"/>
      <c r="F43" s="216"/>
      <c r="G43" s="216"/>
      <c r="H43" s="217" t="s">
        <v>197</v>
      </c>
      <c r="I43" s="205"/>
      <c r="J43" s="205"/>
      <c r="K43" s="205"/>
      <c r="L43" s="205"/>
      <c r="M43" s="205"/>
      <c r="N43" s="205"/>
      <c r="O43" s="206"/>
      <c r="P43" s="171"/>
      <c r="Q43" s="171"/>
      <c r="R43" s="171"/>
      <c r="S43" s="171">
        <f t="shared" si="53"/>
        <v>0</v>
      </c>
      <c r="T43" s="171"/>
      <c r="U43" s="171"/>
      <c r="V43" s="171"/>
      <c r="W43" s="171">
        <f t="shared" si="54"/>
        <v>0</v>
      </c>
      <c r="X43" s="171"/>
      <c r="Y43" s="171"/>
      <c r="Z43" s="171"/>
      <c r="AA43" s="171">
        <f t="shared" si="55"/>
        <v>0</v>
      </c>
      <c r="AB43" s="171"/>
      <c r="AC43" s="171"/>
      <c r="AD43" s="171"/>
      <c r="AE43" s="171">
        <f t="shared" si="56"/>
        <v>0</v>
      </c>
      <c r="AF43" s="171"/>
      <c r="AG43" s="171"/>
      <c r="AH43" s="171"/>
      <c r="AI43" s="171">
        <f t="shared" si="57"/>
        <v>0</v>
      </c>
      <c r="AJ43" s="171"/>
      <c r="AK43" s="171"/>
      <c r="AL43" s="171"/>
      <c r="AM43" s="171">
        <f t="shared" si="58"/>
        <v>0</v>
      </c>
      <c r="AN43" s="171">
        <f t="shared" si="41"/>
        <v>0</v>
      </c>
      <c r="AO43" s="171">
        <f t="shared" si="41"/>
        <v>0</v>
      </c>
      <c r="AP43" s="171">
        <f t="shared" si="41"/>
        <v>0</v>
      </c>
      <c r="AQ43" s="171">
        <f t="shared" si="59"/>
        <v>0</v>
      </c>
      <c r="AR43" s="174"/>
      <c r="AS43" s="188"/>
      <c r="AT43" s="189" t="str">
        <f>IFERROR(VLOOKUP(AS43,Legenda[],4,FALSE), "[-]")</f>
        <v>[-]</v>
      </c>
      <c r="AU43" s="171"/>
      <c r="AV43" s="171"/>
      <c r="AW43" s="171"/>
      <c r="AX43" s="171"/>
      <c r="AY43" s="171"/>
      <c r="AZ43" s="171"/>
      <c r="BA43" s="174"/>
      <c r="BB43" s="205"/>
      <c r="BC43" s="205"/>
      <c r="BD43" s="205"/>
      <c r="BE43" s="205"/>
      <c r="BF43" s="205"/>
      <c r="BG43" s="206"/>
      <c r="BH43" s="171"/>
      <c r="BI43" s="171"/>
      <c r="BJ43" s="171"/>
      <c r="BK43" s="171">
        <f t="shared" si="43"/>
        <v>0</v>
      </c>
      <c r="BL43" s="171"/>
      <c r="BM43" s="171"/>
      <c r="BN43" s="171"/>
      <c r="BO43" s="171">
        <f t="shared" si="44"/>
        <v>0</v>
      </c>
      <c r="BP43" s="171"/>
      <c r="BQ43" s="171"/>
      <c r="BR43" s="171"/>
      <c r="BS43" s="171">
        <f t="shared" si="45"/>
        <v>0</v>
      </c>
      <c r="BU43" s="171">
        <f t="shared" si="46"/>
        <v>0</v>
      </c>
      <c r="BV43" s="171">
        <f t="shared" si="46"/>
        <v>0</v>
      </c>
      <c r="BW43" s="171">
        <f t="shared" si="46"/>
        <v>0</v>
      </c>
      <c r="BX43" s="171">
        <f t="shared" si="46"/>
        <v>0</v>
      </c>
      <c r="BY43" s="171">
        <f t="shared" si="47"/>
        <v>0</v>
      </c>
      <c r="BZ43" s="171">
        <f t="shared" si="48"/>
        <v>0</v>
      </c>
      <c r="CA43" s="171">
        <f t="shared" si="48"/>
        <v>0</v>
      </c>
      <c r="CB43" s="171">
        <f t="shared" si="48"/>
        <v>0</v>
      </c>
      <c r="CC43" s="171">
        <f t="shared" si="49"/>
        <v>0</v>
      </c>
      <c r="CD43" s="171">
        <f t="shared" si="50"/>
        <v>0</v>
      </c>
      <c r="CE43" s="171">
        <f t="shared" si="50"/>
        <v>0</v>
      </c>
      <c r="CF43" s="171">
        <f t="shared" si="50"/>
        <v>0</v>
      </c>
      <c r="CG43" s="171">
        <f t="shared" si="51"/>
        <v>0</v>
      </c>
      <c r="CH43" s="171"/>
    </row>
    <row r="44" spans="1:86" ht="15.75" x14ac:dyDescent="0.25">
      <c r="A44" s="174"/>
      <c r="B44" s="218"/>
      <c r="C44" s="218"/>
      <c r="D44" s="218"/>
      <c r="E44" s="218"/>
      <c r="F44" s="218"/>
      <c r="G44" s="218"/>
      <c r="H44" s="218"/>
      <c r="I44" s="165" t="s">
        <v>199</v>
      </c>
      <c r="J44" s="165"/>
      <c r="K44" s="165"/>
      <c r="L44" s="165"/>
      <c r="M44" s="165"/>
      <c r="N44" s="165"/>
      <c r="O44" s="207"/>
      <c r="P44" s="207">
        <f>SUM(P35:P43)</f>
        <v>0</v>
      </c>
      <c r="Q44" s="207">
        <f t="shared" ref="Q44:AQ44" si="60">SUM(Q35:Q43)</f>
        <v>0</v>
      </c>
      <c r="R44" s="207">
        <f t="shared" si="60"/>
        <v>0</v>
      </c>
      <c r="S44" s="207">
        <f t="shared" si="60"/>
        <v>0</v>
      </c>
      <c r="T44" s="207">
        <f t="shared" si="60"/>
        <v>0</v>
      </c>
      <c r="U44" s="207">
        <f t="shared" si="60"/>
        <v>0</v>
      </c>
      <c r="V44" s="207">
        <f t="shared" si="60"/>
        <v>0</v>
      </c>
      <c r="W44" s="207">
        <f t="shared" si="60"/>
        <v>0</v>
      </c>
      <c r="X44" s="207">
        <f t="shared" si="60"/>
        <v>0</v>
      </c>
      <c r="Y44" s="207">
        <f t="shared" si="60"/>
        <v>0</v>
      </c>
      <c r="Z44" s="207">
        <f t="shared" si="60"/>
        <v>0</v>
      </c>
      <c r="AA44" s="207">
        <f t="shared" si="60"/>
        <v>0</v>
      </c>
      <c r="AB44" s="207">
        <f t="shared" si="60"/>
        <v>0</v>
      </c>
      <c r="AC44" s="207">
        <f t="shared" si="60"/>
        <v>0</v>
      </c>
      <c r="AD44" s="207">
        <f t="shared" si="60"/>
        <v>0</v>
      </c>
      <c r="AE44" s="207">
        <f t="shared" si="60"/>
        <v>0</v>
      </c>
      <c r="AF44" s="207">
        <f t="shared" si="60"/>
        <v>0</v>
      </c>
      <c r="AG44" s="207">
        <f t="shared" si="60"/>
        <v>0</v>
      </c>
      <c r="AH44" s="207">
        <f t="shared" si="60"/>
        <v>0</v>
      </c>
      <c r="AI44" s="207">
        <f t="shared" si="60"/>
        <v>0</v>
      </c>
      <c r="AJ44" s="207">
        <f t="shared" si="60"/>
        <v>0</v>
      </c>
      <c r="AK44" s="207">
        <f t="shared" si="60"/>
        <v>0</v>
      </c>
      <c r="AL44" s="207">
        <f t="shared" si="60"/>
        <v>0</v>
      </c>
      <c r="AM44" s="207">
        <f t="shared" si="60"/>
        <v>0</v>
      </c>
      <c r="AN44" s="207">
        <f t="shared" si="60"/>
        <v>0</v>
      </c>
      <c r="AO44" s="207">
        <f t="shared" si="60"/>
        <v>0</v>
      </c>
      <c r="AP44" s="207">
        <f t="shared" si="60"/>
        <v>0</v>
      </c>
      <c r="AQ44" s="207">
        <f t="shared" si="60"/>
        <v>0</v>
      </c>
      <c r="AR44" s="146"/>
      <c r="AS44" s="207"/>
      <c r="AT44" s="207"/>
      <c r="AU44" s="207"/>
      <c r="AV44" s="207"/>
      <c r="AW44" s="207"/>
      <c r="AX44" s="207"/>
      <c r="AY44" s="207"/>
      <c r="AZ44" s="207"/>
      <c r="BA44" s="174"/>
      <c r="BB44" s="165"/>
      <c r="BC44" s="165"/>
      <c r="BD44" s="165"/>
      <c r="BE44" s="165"/>
      <c r="BF44" s="165"/>
      <c r="BG44" s="207"/>
      <c r="BH44" s="207"/>
      <c r="BI44" s="207"/>
      <c r="BJ44" s="207"/>
      <c r="BK44" s="207"/>
      <c r="BL44" s="207"/>
      <c r="BM44" s="207"/>
      <c r="BN44" s="207"/>
      <c r="BO44" s="207"/>
      <c r="BP44" s="207"/>
      <c r="BQ44" s="207"/>
      <c r="BR44" s="207"/>
      <c r="BS44" s="207"/>
      <c r="BU44" s="207"/>
      <c r="BV44" s="207"/>
      <c r="BW44" s="207"/>
      <c r="BX44" s="207"/>
      <c r="BY44" s="207"/>
      <c r="BZ44" s="207"/>
      <c r="CA44" s="207"/>
      <c r="CB44" s="207"/>
      <c r="CC44" s="207"/>
      <c r="CD44" s="207"/>
      <c r="CE44" s="207"/>
      <c r="CF44" s="207"/>
      <c r="CG44" s="207"/>
      <c r="CH44" s="207"/>
    </row>
    <row r="45" spans="1:86" x14ac:dyDescent="0.25">
      <c r="A45" s="174"/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22" t="s">
        <v>395</v>
      </c>
      <c r="P45" s="311">
        <f>P19+P32+P44</f>
        <v>0</v>
      </c>
      <c r="Q45" s="311">
        <f t="shared" ref="Q45:AL45" si="61">Q19+Q32+Q44</f>
        <v>0</v>
      </c>
      <c r="R45" s="311">
        <f t="shared" si="61"/>
        <v>0</v>
      </c>
      <c r="S45" s="311">
        <f t="shared" si="61"/>
        <v>0</v>
      </c>
      <c r="T45" s="311">
        <f t="shared" si="61"/>
        <v>0</v>
      </c>
      <c r="U45" s="311">
        <f t="shared" si="61"/>
        <v>0</v>
      </c>
      <c r="V45" s="311">
        <f t="shared" si="61"/>
        <v>0</v>
      </c>
      <c r="W45" s="311">
        <f t="shared" si="61"/>
        <v>0</v>
      </c>
      <c r="X45" s="311">
        <f t="shared" si="61"/>
        <v>0</v>
      </c>
      <c r="Y45" s="311">
        <f t="shared" si="61"/>
        <v>0</v>
      </c>
      <c r="Z45" s="311">
        <f t="shared" si="61"/>
        <v>0</v>
      </c>
      <c r="AA45" s="311">
        <f t="shared" si="61"/>
        <v>0</v>
      </c>
      <c r="AB45" s="311">
        <f t="shared" si="61"/>
        <v>0</v>
      </c>
      <c r="AC45" s="311">
        <f t="shared" si="61"/>
        <v>0</v>
      </c>
      <c r="AD45" s="311">
        <f t="shared" si="61"/>
        <v>0</v>
      </c>
      <c r="AE45" s="311">
        <f t="shared" si="61"/>
        <v>0</v>
      </c>
      <c r="AF45" s="311">
        <f t="shared" si="61"/>
        <v>0</v>
      </c>
      <c r="AG45" s="311">
        <f t="shared" si="61"/>
        <v>0</v>
      </c>
      <c r="AH45" s="311">
        <f t="shared" si="61"/>
        <v>0</v>
      </c>
      <c r="AI45" s="311">
        <f t="shared" si="61"/>
        <v>0</v>
      </c>
      <c r="AJ45" s="311">
        <f t="shared" si="61"/>
        <v>0</v>
      </c>
      <c r="AK45" s="311">
        <f t="shared" si="61"/>
        <v>0</v>
      </c>
      <c r="AL45" s="311">
        <f t="shared" si="61"/>
        <v>0</v>
      </c>
      <c r="AM45" s="311">
        <f>AM19+AM32+AM44</f>
        <v>0</v>
      </c>
      <c r="AN45" s="311">
        <f t="shared" ref="AN45:AP45" si="62">AN19+AN32+AN44</f>
        <v>0</v>
      </c>
      <c r="AO45" s="311">
        <f t="shared" si="62"/>
        <v>0</v>
      </c>
      <c r="AP45" s="311">
        <f t="shared" si="62"/>
        <v>0</v>
      </c>
      <c r="AQ45" s="311">
        <f>AQ19+AQ32+AQ44</f>
        <v>0</v>
      </c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98"/>
      <c r="BC45" s="198"/>
      <c r="BD45" s="198"/>
      <c r="BE45" s="198"/>
      <c r="BF45" s="198"/>
      <c r="BG45" s="199"/>
      <c r="BH45" s="199"/>
      <c r="BI45" s="199"/>
      <c r="BJ45" s="199"/>
      <c r="BK45" s="199"/>
      <c r="BL45" s="199"/>
      <c r="BM45" s="199"/>
      <c r="BN45" s="199"/>
      <c r="BO45" s="199"/>
      <c r="BP45" s="199"/>
      <c r="BQ45" s="199"/>
      <c r="BR45" s="199"/>
      <c r="BS45" s="199"/>
    </row>
    <row r="46" spans="1:86" ht="15.75" x14ac:dyDescent="0.25">
      <c r="A46" s="174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6"/>
      <c r="AS46" s="174"/>
      <c r="AT46" s="174"/>
      <c r="AU46" s="174"/>
      <c r="AV46" s="174"/>
      <c r="AW46" s="174"/>
      <c r="AX46" s="174"/>
      <c r="AY46" s="174"/>
      <c r="AZ46" s="174"/>
      <c r="BA46" s="174"/>
      <c r="BB46" s="143"/>
      <c r="BC46" s="143"/>
      <c r="BD46" s="143"/>
      <c r="BE46" s="143"/>
      <c r="BF46" s="143"/>
      <c r="BG46" s="143"/>
      <c r="BH46" s="143"/>
      <c r="BI46" s="143"/>
      <c r="BJ46" s="143"/>
      <c r="BK46" s="143"/>
      <c r="BL46" s="143"/>
      <c r="BM46" s="143"/>
      <c r="BN46" s="143"/>
      <c r="BO46" s="143"/>
      <c r="BP46" s="143"/>
      <c r="BQ46" s="143"/>
      <c r="BR46" s="143"/>
      <c r="BS46" s="143"/>
    </row>
    <row r="47" spans="1:86" ht="15.75" x14ac:dyDescent="0.25">
      <c r="A47" s="174"/>
      <c r="K47" s="143"/>
      <c r="L47" s="143"/>
      <c r="M47" s="143"/>
      <c r="N47" s="143"/>
      <c r="O47" s="322" t="s">
        <v>403</v>
      </c>
      <c r="P47" s="186">
        <f>P45-Podsumowanie!F15</f>
        <v>0</v>
      </c>
      <c r="Q47" s="186">
        <f>Q45-Podsumowanie!F16</f>
        <v>0</v>
      </c>
      <c r="R47" s="186">
        <f>'P4_podm.-mod.'!K20</f>
        <v>0</v>
      </c>
      <c r="S47" s="143"/>
      <c r="T47" s="186">
        <f>T45-Podsumowanie!G15</f>
        <v>0</v>
      </c>
      <c r="U47" s="186">
        <f>U45-Podsumowanie!G16</f>
        <v>0</v>
      </c>
      <c r="V47" s="186">
        <f>'P4_podm.-mod.'!L20</f>
        <v>0</v>
      </c>
      <c r="W47" s="143"/>
      <c r="X47" s="186">
        <f>X45-Podsumowanie!H15</f>
        <v>0</v>
      </c>
      <c r="Y47" s="186">
        <f>Y45-Podsumowanie!H16</f>
        <v>0</v>
      </c>
      <c r="Z47" s="186">
        <f>'P4_podm.-mod.'!M20</f>
        <v>0</v>
      </c>
      <c r="AA47" s="143"/>
      <c r="AB47" s="186">
        <f>AB45-Podsumowanie!I15</f>
        <v>0</v>
      </c>
      <c r="AC47" s="186">
        <f>AC45-Podsumowanie!I16</f>
        <v>0</v>
      </c>
      <c r="AD47" s="186">
        <f>'P4_podm.-mod.'!N20</f>
        <v>0</v>
      </c>
      <c r="AE47" s="143"/>
      <c r="AF47" s="186">
        <f>AF45-Podsumowanie!J15</f>
        <v>0</v>
      </c>
      <c r="AG47" s="186">
        <f>AG45-Podsumowanie!J16</f>
        <v>0</v>
      </c>
      <c r="AH47" s="186">
        <f>'P4_podm.-mod.'!O20</f>
        <v>0</v>
      </c>
      <c r="AI47" s="143"/>
      <c r="AJ47" s="186">
        <f>AJ45-Podsumowanie!K15</f>
        <v>0</v>
      </c>
      <c r="AK47" s="186">
        <f>AK45-Podsumowanie!K16</f>
        <v>0</v>
      </c>
      <c r="AL47" s="186">
        <f>'P4_podm.-mod.'!P20</f>
        <v>0</v>
      </c>
      <c r="AM47" s="143"/>
      <c r="AN47" s="143"/>
      <c r="AO47" s="143"/>
      <c r="AP47" s="143"/>
      <c r="AQ47" s="143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4"/>
      <c r="BL47" s="174"/>
      <c r="BM47" s="174"/>
      <c r="BN47" s="174"/>
      <c r="BO47" s="174"/>
      <c r="BP47" s="174"/>
      <c r="BQ47" s="174"/>
      <c r="BR47" s="174"/>
      <c r="BS47" s="174"/>
      <c r="BT47" s="174"/>
      <c r="BU47" s="174"/>
      <c r="BV47" s="174"/>
      <c r="BW47" s="174"/>
      <c r="BX47" s="174"/>
      <c r="BY47" s="174"/>
      <c r="BZ47" s="174"/>
      <c r="CA47" s="174"/>
      <c r="CB47" s="174"/>
    </row>
    <row r="48" spans="1:86" ht="15.75" x14ac:dyDescent="0.25">
      <c r="A48" s="174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6"/>
      <c r="AS48" s="174"/>
      <c r="AT48" s="174"/>
      <c r="AU48" s="174"/>
      <c r="AV48" s="174"/>
      <c r="AW48" s="174"/>
      <c r="AX48" s="174"/>
      <c r="AY48" s="174"/>
      <c r="AZ48" s="174"/>
      <c r="BA48" s="174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3"/>
      <c r="BQ48" s="143"/>
      <c r="BR48" s="143"/>
      <c r="BS48" s="143"/>
    </row>
    <row r="49" spans="1:71" ht="15.75" x14ac:dyDescent="0.25">
      <c r="A49" s="146"/>
      <c r="I49" s="148"/>
      <c r="J49" s="148"/>
      <c r="K49" s="148"/>
      <c r="L49" s="148"/>
      <c r="M49" s="148"/>
      <c r="N49" s="148"/>
      <c r="O49" s="149"/>
      <c r="P49" s="150"/>
      <c r="Q49" s="150"/>
      <c r="R49" s="150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220"/>
      <c r="AJ49" s="146"/>
      <c r="AK49" s="146"/>
      <c r="AL49" s="146"/>
      <c r="AM49" s="146"/>
      <c r="AN49" s="143"/>
      <c r="AO49" s="143"/>
      <c r="AP49" s="143"/>
      <c r="AQ49" s="143"/>
      <c r="AR49" s="174"/>
      <c r="AS49" s="146"/>
      <c r="AT49" s="146"/>
      <c r="AU49" s="146"/>
      <c r="AV49" s="146"/>
      <c r="AW49" s="146"/>
      <c r="AX49" s="146"/>
      <c r="AY49" s="146"/>
      <c r="AZ49" s="146"/>
      <c r="BA49" s="146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  <c r="BP49" s="143"/>
      <c r="BQ49" s="143"/>
      <c r="BR49" s="143"/>
      <c r="BS49" s="143"/>
    </row>
    <row r="50" spans="1:71" ht="15" customHeight="1" x14ac:dyDescent="0.25">
      <c r="O50" s="416" t="s">
        <v>234</v>
      </c>
      <c r="P50" s="416"/>
      <c r="Q50" s="416"/>
      <c r="R50" s="416"/>
      <c r="S50" s="416"/>
      <c r="T50" s="416"/>
      <c r="U50" s="416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416"/>
      <c r="AG50" s="416"/>
      <c r="AH50" s="416"/>
      <c r="AI50" s="416"/>
      <c r="AJ50" s="416"/>
      <c r="AK50" s="416"/>
      <c r="AL50" s="416"/>
      <c r="AM50" s="416"/>
      <c r="AN50" s="143"/>
      <c r="AO50" s="143"/>
      <c r="AP50" s="143"/>
      <c r="AQ50" s="143"/>
      <c r="AT50" s="416" t="s">
        <v>69</v>
      </c>
      <c r="AU50" s="416"/>
      <c r="AV50" s="416"/>
      <c r="AW50" s="416"/>
      <c r="AX50" s="416"/>
      <c r="AY50" s="416"/>
      <c r="AZ50" s="416"/>
    </row>
    <row r="51" spans="1:71" ht="15.6" customHeight="1" x14ac:dyDescent="0.25">
      <c r="J51" s="51" t="s">
        <v>1</v>
      </c>
      <c r="K51" s="428" t="s">
        <v>2</v>
      </c>
      <c r="L51" s="429"/>
      <c r="M51" s="430"/>
      <c r="N51" s="52"/>
      <c r="O51" s="441" t="str">
        <f>O5</f>
        <v>Łączna wartość projektu</v>
      </c>
      <c r="P51" s="463">
        <f>P5</f>
        <v>2023</v>
      </c>
      <c r="Q51" s="464"/>
      <c r="R51" s="464"/>
      <c r="S51" s="465"/>
      <c r="T51" s="463">
        <f>T5</f>
        <v>2024</v>
      </c>
      <c r="U51" s="464"/>
      <c r="V51" s="464"/>
      <c r="W51" s="465"/>
      <c r="X51" s="463">
        <f>X5</f>
        <v>2025</v>
      </c>
      <c r="Y51" s="464"/>
      <c r="Z51" s="464"/>
      <c r="AA51" s="465"/>
      <c r="AB51" s="463">
        <f>AB5</f>
        <v>2026</v>
      </c>
      <c r="AC51" s="464"/>
      <c r="AD51" s="464"/>
      <c r="AE51" s="465"/>
      <c r="AF51" s="463">
        <f>AF5</f>
        <v>2027</v>
      </c>
      <c r="AG51" s="464"/>
      <c r="AH51" s="464"/>
      <c r="AI51" s="465"/>
      <c r="AJ51" s="463">
        <f>AJ5</f>
        <v>2028</v>
      </c>
      <c r="AK51" s="464"/>
      <c r="AL51" s="464"/>
      <c r="AM51" s="465"/>
      <c r="AN51" s="143"/>
      <c r="AO51" s="143"/>
      <c r="AP51" s="143"/>
      <c r="AQ51" s="143"/>
      <c r="AT51" s="20" t="s">
        <v>70</v>
      </c>
      <c r="AU51" s="20">
        <f t="shared" ref="AU51:AZ51" si="63">AU6</f>
        <v>0</v>
      </c>
      <c r="AV51" s="20">
        <f t="shared" si="63"/>
        <v>0</v>
      </c>
      <c r="AW51" s="20">
        <f t="shared" si="63"/>
        <v>0</v>
      </c>
      <c r="AX51" s="20">
        <f t="shared" si="63"/>
        <v>0</v>
      </c>
      <c r="AY51" s="20">
        <f t="shared" si="63"/>
        <v>0</v>
      </c>
      <c r="AZ51" s="20">
        <f t="shared" si="63"/>
        <v>0</v>
      </c>
    </row>
    <row r="52" spans="1:71" ht="31.5" x14ac:dyDescent="0.25">
      <c r="J52" s="51"/>
      <c r="K52" s="428"/>
      <c r="L52" s="429"/>
      <c r="M52" s="430"/>
      <c r="N52" s="52"/>
      <c r="O52" s="442"/>
      <c r="P52" s="179" t="s">
        <v>223</v>
      </c>
      <c r="Q52" s="179" t="s">
        <v>224</v>
      </c>
      <c r="R52" s="179" t="s">
        <v>369</v>
      </c>
      <c r="S52" s="179" t="s">
        <v>225</v>
      </c>
      <c r="T52" s="179" t="s">
        <v>223</v>
      </c>
      <c r="U52" s="179" t="s">
        <v>224</v>
      </c>
      <c r="V52" s="179" t="s">
        <v>369</v>
      </c>
      <c r="W52" s="179" t="s">
        <v>225</v>
      </c>
      <c r="X52" s="179" t="s">
        <v>223</v>
      </c>
      <c r="Y52" s="179" t="s">
        <v>224</v>
      </c>
      <c r="Z52" s="179" t="s">
        <v>369</v>
      </c>
      <c r="AA52" s="179" t="s">
        <v>225</v>
      </c>
      <c r="AB52" s="179" t="s">
        <v>223</v>
      </c>
      <c r="AC52" s="179" t="s">
        <v>224</v>
      </c>
      <c r="AD52" s="179" t="s">
        <v>369</v>
      </c>
      <c r="AE52" s="179" t="s">
        <v>225</v>
      </c>
      <c r="AF52" s="179" t="s">
        <v>223</v>
      </c>
      <c r="AG52" s="179" t="s">
        <v>224</v>
      </c>
      <c r="AH52" s="179" t="s">
        <v>369</v>
      </c>
      <c r="AI52" s="179" t="s">
        <v>225</v>
      </c>
      <c r="AJ52" s="179" t="s">
        <v>223</v>
      </c>
      <c r="AK52" s="179" t="s">
        <v>224</v>
      </c>
      <c r="AL52" s="179" t="s">
        <v>369</v>
      </c>
      <c r="AM52" s="179" t="s">
        <v>225</v>
      </c>
      <c r="AN52" s="143"/>
      <c r="AO52" s="143"/>
      <c r="AP52" s="143"/>
      <c r="AQ52" s="143"/>
      <c r="AT52" s="20"/>
      <c r="AU52" s="20"/>
      <c r="AV52" s="20"/>
      <c r="AW52" s="20"/>
      <c r="AX52" s="20"/>
      <c r="AY52" s="20"/>
      <c r="AZ52" s="20"/>
    </row>
    <row r="53" spans="1:71" ht="15.75" x14ac:dyDescent="0.25">
      <c r="J53" s="21" t="s">
        <v>4</v>
      </c>
      <c r="K53" s="431" t="s">
        <v>5</v>
      </c>
      <c r="L53" s="432"/>
      <c r="M53" s="433"/>
      <c r="N53" s="21" t="s">
        <v>6</v>
      </c>
      <c r="O53" s="21" t="s">
        <v>7</v>
      </c>
      <c r="P53" s="21" t="s">
        <v>8</v>
      </c>
      <c r="Q53" s="21" t="s">
        <v>9</v>
      </c>
      <c r="R53" s="21" t="s">
        <v>10</v>
      </c>
      <c r="S53" s="21" t="s">
        <v>11</v>
      </c>
      <c r="T53" s="21" t="s">
        <v>27</v>
      </c>
      <c r="U53" s="21" t="s">
        <v>30</v>
      </c>
      <c r="V53" s="21" t="s">
        <v>33</v>
      </c>
      <c r="W53" s="21" t="s">
        <v>35</v>
      </c>
      <c r="X53" s="21" t="s">
        <v>37</v>
      </c>
      <c r="Y53" s="21" t="s">
        <v>39</v>
      </c>
      <c r="Z53" s="21" t="s">
        <v>41</v>
      </c>
      <c r="AA53" s="21" t="s">
        <v>42</v>
      </c>
      <c r="AB53" s="21" t="s">
        <v>43</v>
      </c>
      <c r="AC53" s="21" t="s">
        <v>44</v>
      </c>
      <c r="AD53" s="21" t="s">
        <v>45</v>
      </c>
      <c r="AE53" s="21" t="s">
        <v>48</v>
      </c>
      <c r="AF53" s="21" t="s">
        <v>50</v>
      </c>
      <c r="AG53" s="21" t="s">
        <v>51</v>
      </c>
      <c r="AH53" s="21" t="s">
        <v>52</v>
      </c>
      <c r="AI53" s="21" t="s">
        <v>54</v>
      </c>
      <c r="AJ53" s="21" t="s">
        <v>57</v>
      </c>
      <c r="AK53" s="21" t="s">
        <v>60</v>
      </c>
      <c r="AL53" s="21" t="s">
        <v>61</v>
      </c>
      <c r="AM53" s="21" t="s">
        <v>148</v>
      </c>
      <c r="AN53" s="143"/>
      <c r="AO53" s="143"/>
      <c r="AP53" s="143"/>
      <c r="AQ53" s="143"/>
      <c r="AT53" s="21" t="s">
        <v>149</v>
      </c>
      <c r="AU53" s="21" t="s">
        <v>150</v>
      </c>
      <c r="AV53" s="21" t="s">
        <v>167</v>
      </c>
      <c r="AW53" s="21" t="s">
        <v>168</v>
      </c>
      <c r="AX53" s="21" t="s">
        <v>169</v>
      </c>
      <c r="AY53" s="21" t="s">
        <v>170</v>
      </c>
      <c r="AZ53" s="21" t="s">
        <v>171</v>
      </c>
    </row>
    <row r="54" spans="1:71" ht="16.5" x14ac:dyDescent="0.25">
      <c r="J54" s="22"/>
      <c r="K54" s="434" t="s">
        <v>62</v>
      </c>
      <c r="L54" s="435"/>
      <c r="M54" s="436"/>
      <c r="N54" s="24" t="s">
        <v>4</v>
      </c>
      <c r="O54" s="25">
        <f>SUM(O55:O60)</f>
        <v>0</v>
      </c>
      <c r="P54" s="25">
        <f t="shared" ref="P54:AM54" si="64">SUM(P55:P60)</f>
        <v>0</v>
      </c>
      <c r="Q54" s="25">
        <f t="shared" si="64"/>
        <v>0</v>
      </c>
      <c r="R54" s="25">
        <f>SUM(R55:R60)</f>
        <v>0</v>
      </c>
      <c r="S54" s="25">
        <f t="shared" si="64"/>
        <v>0</v>
      </c>
      <c r="T54" s="25">
        <f t="shared" si="64"/>
        <v>0</v>
      </c>
      <c r="U54" s="25">
        <f t="shared" si="64"/>
        <v>0</v>
      </c>
      <c r="V54" s="25">
        <f>SUM(V55:V60)</f>
        <v>0</v>
      </c>
      <c r="W54" s="25">
        <f t="shared" si="64"/>
        <v>0</v>
      </c>
      <c r="X54" s="25">
        <f t="shared" si="64"/>
        <v>0</v>
      </c>
      <c r="Y54" s="25">
        <f t="shared" si="64"/>
        <v>0</v>
      </c>
      <c r="Z54" s="25">
        <f>SUM(Z55:Z60)</f>
        <v>0</v>
      </c>
      <c r="AA54" s="25">
        <f t="shared" si="64"/>
        <v>0</v>
      </c>
      <c r="AB54" s="25">
        <f t="shared" si="64"/>
        <v>0</v>
      </c>
      <c r="AC54" s="25">
        <f t="shared" si="64"/>
        <v>0</v>
      </c>
      <c r="AD54" s="25">
        <f>SUM(AD55:AD60)</f>
        <v>0</v>
      </c>
      <c r="AE54" s="25">
        <f t="shared" si="64"/>
        <v>0</v>
      </c>
      <c r="AF54" s="25">
        <f t="shared" si="64"/>
        <v>0</v>
      </c>
      <c r="AG54" s="25">
        <f t="shared" si="64"/>
        <v>0</v>
      </c>
      <c r="AH54" s="25">
        <f>SUM(AH55:AH60)</f>
        <v>0</v>
      </c>
      <c r="AI54" s="25">
        <f t="shared" si="64"/>
        <v>0</v>
      </c>
      <c r="AJ54" s="25">
        <f t="shared" si="64"/>
        <v>0</v>
      </c>
      <c r="AK54" s="25">
        <f t="shared" si="64"/>
        <v>0</v>
      </c>
      <c r="AL54" s="25">
        <f>SUM(AL55:AL60)</f>
        <v>0</v>
      </c>
      <c r="AM54" s="25">
        <f t="shared" si="64"/>
        <v>0</v>
      </c>
      <c r="AN54" s="143"/>
      <c r="AO54" s="143"/>
      <c r="AP54" s="143"/>
      <c r="AQ54" s="143"/>
      <c r="AT54" s="24"/>
      <c r="AU54" s="25"/>
      <c r="AV54" s="25"/>
      <c r="AW54" s="25"/>
      <c r="AX54" s="25"/>
      <c r="AY54" s="25"/>
      <c r="AZ54" s="25"/>
    </row>
    <row r="55" spans="1:71" ht="15.75" x14ac:dyDescent="0.25">
      <c r="J55" s="31" t="s">
        <v>0</v>
      </c>
      <c r="K55" s="423" t="str">
        <f>'tabele techniczne'!D5</f>
        <v>Rozwój sieci dla OZE, magazynów ee, e-mobility</v>
      </c>
      <c r="L55" s="424"/>
      <c r="M55" s="425"/>
      <c r="N55" s="15" t="s">
        <v>5</v>
      </c>
      <c r="O55" s="16">
        <f t="shared" ref="O55:X60" si="65">SUMIF($AS$8:$AS$44,$K55,O$8:O$44)</f>
        <v>0</v>
      </c>
      <c r="P55" s="16">
        <f t="shared" si="65"/>
        <v>0</v>
      </c>
      <c r="Q55" s="16">
        <f t="shared" si="65"/>
        <v>0</v>
      </c>
      <c r="R55" s="16">
        <f t="shared" si="65"/>
        <v>0</v>
      </c>
      <c r="S55" s="16">
        <f t="shared" si="65"/>
        <v>0</v>
      </c>
      <c r="T55" s="16">
        <f t="shared" si="65"/>
        <v>0</v>
      </c>
      <c r="U55" s="16">
        <f t="shared" si="65"/>
        <v>0</v>
      </c>
      <c r="V55" s="16">
        <f t="shared" si="65"/>
        <v>0</v>
      </c>
      <c r="W55" s="16">
        <f t="shared" si="65"/>
        <v>0</v>
      </c>
      <c r="X55" s="16">
        <f t="shared" si="65"/>
        <v>0</v>
      </c>
      <c r="Y55" s="16">
        <f t="shared" ref="Y55:AM60" si="66">SUMIF($AS$8:$AS$44,$K55,Y$8:Y$44)</f>
        <v>0</v>
      </c>
      <c r="Z55" s="16">
        <f t="shared" si="66"/>
        <v>0</v>
      </c>
      <c r="AA55" s="16">
        <f t="shared" si="66"/>
        <v>0</v>
      </c>
      <c r="AB55" s="16">
        <f t="shared" si="66"/>
        <v>0</v>
      </c>
      <c r="AC55" s="16">
        <f t="shared" si="66"/>
        <v>0</v>
      </c>
      <c r="AD55" s="16">
        <f t="shared" si="66"/>
        <v>0</v>
      </c>
      <c r="AE55" s="16">
        <f t="shared" si="66"/>
        <v>0</v>
      </c>
      <c r="AF55" s="16">
        <f t="shared" si="66"/>
        <v>0</v>
      </c>
      <c r="AG55" s="16">
        <f t="shared" si="66"/>
        <v>0</v>
      </c>
      <c r="AH55" s="16">
        <f t="shared" si="66"/>
        <v>0</v>
      </c>
      <c r="AI55" s="16">
        <f t="shared" si="66"/>
        <v>0</v>
      </c>
      <c r="AJ55" s="16">
        <f t="shared" si="66"/>
        <v>0</v>
      </c>
      <c r="AK55" s="16">
        <f t="shared" si="66"/>
        <v>0</v>
      </c>
      <c r="AL55" s="16">
        <f t="shared" si="66"/>
        <v>0</v>
      </c>
      <c r="AM55" s="16">
        <f t="shared" si="66"/>
        <v>0</v>
      </c>
      <c r="AN55" s="143"/>
      <c r="AO55" s="143"/>
      <c r="AP55" s="143"/>
      <c r="AQ55" s="143"/>
      <c r="AT55" s="34" t="s">
        <v>71</v>
      </c>
      <c r="AU55" s="16">
        <f t="shared" ref="AU55:AZ60" si="67">SUMIF($AS$8:$AS$44,$K55,AU$8:AU$44)</f>
        <v>0</v>
      </c>
      <c r="AV55" s="16">
        <f t="shared" si="67"/>
        <v>0</v>
      </c>
      <c r="AW55" s="16">
        <f t="shared" si="67"/>
        <v>0</v>
      </c>
      <c r="AX55" s="16">
        <f t="shared" si="67"/>
        <v>0</v>
      </c>
      <c r="AY55" s="16">
        <f t="shared" si="67"/>
        <v>0</v>
      </c>
      <c r="AZ55" s="16">
        <f t="shared" si="67"/>
        <v>0</v>
      </c>
    </row>
    <row r="56" spans="1:71" ht="15.75" x14ac:dyDescent="0.25">
      <c r="J56" s="29" t="s">
        <v>19</v>
      </c>
      <c r="K56" s="423" t="str">
        <f>'tabele techniczne'!D6</f>
        <v>Zmiana struktury sieci WN i SN na kablową</v>
      </c>
      <c r="L56" s="424"/>
      <c r="M56" s="425"/>
      <c r="N56" s="15" t="s">
        <v>6</v>
      </c>
      <c r="O56" s="16">
        <f t="shared" si="65"/>
        <v>0</v>
      </c>
      <c r="P56" s="16">
        <f t="shared" si="65"/>
        <v>0</v>
      </c>
      <c r="Q56" s="16">
        <f t="shared" si="65"/>
        <v>0</v>
      </c>
      <c r="R56" s="16">
        <f t="shared" si="65"/>
        <v>0</v>
      </c>
      <c r="S56" s="16">
        <f t="shared" si="65"/>
        <v>0</v>
      </c>
      <c r="T56" s="16">
        <f t="shared" si="65"/>
        <v>0</v>
      </c>
      <c r="U56" s="16">
        <f t="shared" si="65"/>
        <v>0</v>
      </c>
      <c r="V56" s="16">
        <f t="shared" si="65"/>
        <v>0</v>
      </c>
      <c r="W56" s="16">
        <f t="shared" si="65"/>
        <v>0</v>
      </c>
      <c r="X56" s="16">
        <f t="shared" si="65"/>
        <v>0</v>
      </c>
      <c r="Y56" s="16">
        <f t="shared" si="66"/>
        <v>0</v>
      </c>
      <c r="Z56" s="16">
        <f t="shared" si="66"/>
        <v>0</v>
      </c>
      <c r="AA56" s="16">
        <f t="shared" si="66"/>
        <v>0</v>
      </c>
      <c r="AB56" s="16">
        <f t="shared" si="66"/>
        <v>0</v>
      </c>
      <c r="AC56" s="16">
        <f t="shared" si="66"/>
        <v>0</v>
      </c>
      <c r="AD56" s="16">
        <f t="shared" si="66"/>
        <v>0</v>
      </c>
      <c r="AE56" s="16">
        <f t="shared" si="66"/>
        <v>0</v>
      </c>
      <c r="AF56" s="16">
        <f t="shared" si="66"/>
        <v>0</v>
      </c>
      <c r="AG56" s="16">
        <f t="shared" si="66"/>
        <v>0</v>
      </c>
      <c r="AH56" s="16">
        <f t="shared" si="66"/>
        <v>0</v>
      </c>
      <c r="AI56" s="16">
        <f t="shared" si="66"/>
        <v>0</v>
      </c>
      <c r="AJ56" s="16">
        <f t="shared" si="66"/>
        <v>0</v>
      </c>
      <c r="AK56" s="16">
        <f t="shared" si="66"/>
        <v>0</v>
      </c>
      <c r="AL56" s="16">
        <f t="shared" si="66"/>
        <v>0</v>
      </c>
      <c r="AM56" s="16">
        <f t="shared" si="66"/>
        <v>0</v>
      </c>
      <c r="AN56" s="143"/>
      <c r="AO56" s="143"/>
      <c r="AP56" s="143"/>
      <c r="AQ56" s="143"/>
      <c r="AT56" s="34" t="s">
        <v>71</v>
      </c>
      <c r="AU56" s="16">
        <f t="shared" si="67"/>
        <v>0</v>
      </c>
      <c r="AV56" s="16">
        <f t="shared" si="67"/>
        <v>0</v>
      </c>
      <c r="AW56" s="16">
        <f t="shared" si="67"/>
        <v>0</v>
      </c>
      <c r="AX56" s="16">
        <f t="shared" si="67"/>
        <v>0</v>
      </c>
      <c r="AY56" s="16">
        <f t="shared" si="67"/>
        <v>0</v>
      </c>
      <c r="AZ56" s="16">
        <f t="shared" si="67"/>
        <v>0</v>
      </c>
    </row>
    <row r="57" spans="1:71" ht="15.75" x14ac:dyDescent="0.25">
      <c r="J57" s="31" t="s">
        <v>28</v>
      </c>
      <c r="K57" s="423" t="str">
        <f>'tabele techniczne'!D7</f>
        <v>Cyfryzacja i automatyzacja</v>
      </c>
      <c r="L57" s="424"/>
      <c r="M57" s="425"/>
      <c r="N57" s="15" t="s">
        <v>7</v>
      </c>
      <c r="O57" s="16">
        <f t="shared" si="65"/>
        <v>0</v>
      </c>
      <c r="P57" s="16">
        <f t="shared" si="65"/>
        <v>0</v>
      </c>
      <c r="Q57" s="16">
        <f t="shared" si="65"/>
        <v>0</v>
      </c>
      <c r="R57" s="16">
        <f t="shared" si="65"/>
        <v>0</v>
      </c>
      <c r="S57" s="16">
        <f t="shared" si="65"/>
        <v>0</v>
      </c>
      <c r="T57" s="16">
        <f t="shared" si="65"/>
        <v>0</v>
      </c>
      <c r="U57" s="16">
        <f t="shared" si="65"/>
        <v>0</v>
      </c>
      <c r="V57" s="16">
        <f t="shared" si="65"/>
        <v>0</v>
      </c>
      <c r="W57" s="16">
        <f t="shared" si="65"/>
        <v>0</v>
      </c>
      <c r="X57" s="16">
        <f t="shared" si="65"/>
        <v>0</v>
      </c>
      <c r="Y57" s="16">
        <f t="shared" si="66"/>
        <v>0</v>
      </c>
      <c r="Z57" s="16">
        <f t="shared" si="66"/>
        <v>0</v>
      </c>
      <c r="AA57" s="16">
        <f t="shared" si="66"/>
        <v>0</v>
      </c>
      <c r="AB57" s="16">
        <f t="shared" si="66"/>
        <v>0</v>
      </c>
      <c r="AC57" s="16">
        <f t="shared" si="66"/>
        <v>0</v>
      </c>
      <c r="AD57" s="16">
        <f t="shared" si="66"/>
        <v>0</v>
      </c>
      <c r="AE57" s="16">
        <f t="shared" si="66"/>
        <v>0</v>
      </c>
      <c r="AF57" s="16">
        <f t="shared" si="66"/>
        <v>0</v>
      </c>
      <c r="AG57" s="16">
        <f t="shared" si="66"/>
        <v>0</v>
      </c>
      <c r="AH57" s="16">
        <f t="shared" si="66"/>
        <v>0</v>
      </c>
      <c r="AI57" s="16">
        <f t="shared" si="66"/>
        <v>0</v>
      </c>
      <c r="AJ57" s="16">
        <f t="shared" si="66"/>
        <v>0</v>
      </c>
      <c r="AK57" s="16">
        <f t="shared" si="66"/>
        <v>0</v>
      </c>
      <c r="AL57" s="16">
        <f t="shared" si="66"/>
        <v>0</v>
      </c>
      <c r="AM57" s="16">
        <f t="shared" si="66"/>
        <v>0</v>
      </c>
      <c r="AN57" s="143"/>
      <c r="AO57" s="143"/>
      <c r="AP57" s="143"/>
      <c r="AQ57" s="143"/>
      <c r="AT57" s="34" t="s">
        <v>72</v>
      </c>
      <c r="AU57" s="16">
        <f t="shared" si="67"/>
        <v>0</v>
      </c>
      <c r="AV57" s="16">
        <f t="shared" si="67"/>
        <v>0</v>
      </c>
      <c r="AW57" s="16">
        <f t="shared" si="67"/>
        <v>0</v>
      </c>
      <c r="AX57" s="16">
        <f t="shared" si="67"/>
        <v>0</v>
      </c>
      <c r="AY57" s="16">
        <f t="shared" si="67"/>
        <v>0</v>
      </c>
      <c r="AZ57" s="16">
        <f t="shared" si="67"/>
        <v>0</v>
      </c>
    </row>
    <row r="58" spans="1:71" ht="15.75" x14ac:dyDescent="0.25">
      <c r="J58" s="29" t="s">
        <v>31</v>
      </c>
      <c r="K58" s="423" t="str">
        <f>'tabele techniczne'!D8</f>
        <v>Liczniki Zdalnego Odczytu</v>
      </c>
      <c r="L58" s="424"/>
      <c r="M58" s="425"/>
      <c r="N58" s="15" t="s">
        <v>8</v>
      </c>
      <c r="O58" s="16">
        <f t="shared" si="65"/>
        <v>0</v>
      </c>
      <c r="P58" s="16">
        <f t="shared" si="65"/>
        <v>0</v>
      </c>
      <c r="Q58" s="16">
        <f t="shared" si="65"/>
        <v>0</v>
      </c>
      <c r="R58" s="16">
        <f t="shared" si="65"/>
        <v>0</v>
      </c>
      <c r="S58" s="16">
        <f t="shared" si="65"/>
        <v>0</v>
      </c>
      <c r="T58" s="16">
        <f t="shared" si="65"/>
        <v>0</v>
      </c>
      <c r="U58" s="16">
        <f t="shared" si="65"/>
        <v>0</v>
      </c>
      <c r="V58" s="16">
        <f t="shared" si="65"/>
        <v>0</v>
      </c>
      <c r="W58" s="16">
        <f t="shared" si="65"/>
        <v>0</v>
      </c>
      <c r="X58" s="16">
        <f t="shared" si="65"/>
        <v>0</v>
      </c>
      <c r="Y58" s="16">
        <f t="shared" si="66"/>
        <v>0</v>
      </c>
      <c r="Z58" s="16">
        <f t="shared" si="66"/>
        <v>0</v>
      </c>
      <c r="AA58" s="16">
        <f t="shared" si="66"/>
        <v>0</v>
      </c>
      <c r="AB58" s="16">
        <f t="shared" si="66"/>
        <v>0</v>
      </c>
      <c r="AC58" s="16">
        <f t="shared" si="66"/>
        <v>0</v>
      </c>
      <c r="AD58" s="16">
        <f t="shared" si="66"/>
        <v>0</v>
      </c>
      <c r="AE58" s="16">
        <f t="shared" si="66"/>
        <v>0</v>
      </c>
      <c r="AF58" s="16">
        <f t="shared" si="66"/>
        <v>0</v>
      </c>
      <c r="AG58" s="16">
        <f t="shared" si="66"/>
        <v>0</v>
      </c>
      <c r="AH58" s="16">
        <f t="shared" si="66"/>
        <v>0</v>
      </c>
      <c r="AI58" s="16">
        <f t="shared" si="66"/>
        <v>0</v>
      </c>
      <c r="AJ58" s="16">
        <f t="shared" si="66"/>
        <v>0</v>
      </c>
      <c r="AK58" s="16">
        <f t="shared" si="66"/>
        <v>0</v>
      </c>
      <c r="AL58" s="16">
        <f t="shared" si="66"/>
        <v>0</v>
      </c>
      <c r="AM58" s="16">
        <f t="shared" si="66"/>
        <v>0</v>
      </c>
      <c r="AN58" s="143"/>
      <c r="AO58" s="143"/>
      <c r="AP58" s="143"/>
      <c r="AQ58" s="143"/>
      <c r="AT58" s="34" t="s">
        <v>73</v>
      </c>
      <c r="AU58" s="16">
        <f t="shared" si="67"/>
        <v>0</v>
      </c>
      <c r="AV58" s="16">
        <f t="shared" si="67"/>
        <v>0</v>
      </c>
      <c r="AW58" s="16">
        <f t="shared" si="67"/>
        <v>0</v>
      </c>
      <c r="AX58" s="16">
        <f t="shared" si="67"/>
        <v>0</v>
      </c>
      <c r="AY58" s="16">
        <f t="shared" si="67"/>
        <v>0</v>
      </c>
      <c r="AZ58" s="16">
        <f t="shared" si="67"/>
        <v>0</v>
      </c>
    </row>
    <row r="59" spans="1:71" ht="15.75" x14ac:dyDescent="0.25">
      <c r="J59" s="31" t="s">
        <v>55</v>
      </c>
      <c r="K59" s="423" t="str">
        <f>'tabele techniczne'!D9</f>
        <v>Przyłączenia Klientów</v>
      </c>
      <c r="L59" s="424"/>
      <c r="M59" s="425"/>
      <c r="N59" s="15" t="s">
        <v>9</v>
      </c>
      <c r="O59" s="16">
        <f t="shared" si="65"/>
        <v>0</v>
      </c>
      <c r="P59" s="16">
        <f t="shared" si="65"/>
        <v>0</v>
      </c>
      <c r="Q59" s="16">
        <f t="shared" si="65"/>
        <v>0</v>
      </c>
      <c r="R59" s="16">
        <f t="shared" si="65"/>
        <v>0</v>
      </c>
      <c r="S59" s="16">
        <f t="shared" si="65"/>
        <v>0</v>
      </c>
      <c r="T59" s="16">
        <f t="shared" si="65"/>
        <v>0</v>
      </c>
      <c r="U59" s="16">
        <f t="shared" si="65"/>
        <v>0</v>
      </c>
      <c r="V59" s="16">
        <f t="shared" si="65"/>
        <v>0</v>
      </c>
      <c r="W59" s="16">
        <f t="shared" si="65"/>
        <v>0</v>
      </c>
      <c r="X59" s="16">
        <f t="shared" si="65"/>
        <v>0</v>
      </c>
      <c r="Y59" s="16">
        <f t="shared" si="66"/>
        <v>0</v>
      </c>
      <c r="Z59" s="16">
        <f t="shared" si="66"/>
        <v>0</v>
      </c>
      <c r="AA59" s="16">
        <f t="shared" si="66"/>
        <v>0</v>
      </c>
      <c r="AB59" s="16">
        <f t="shared" si="66"/>
        <v>0</v>
      </c>
      <c r="AC59" s="16">
        <f t="shared" si="66"/>
        <v>0</v>
      </c>
      <c r="AD59" s="16">
        <f t="shared" si="66"/>
        <v>0</v>
      </c>
      <c r="AE59" s="16">
        <f t="shared" si="66"/>
        <v>0</v>
      </c>
      <c r="AF59" s="16">
        <f t="shared" si="66"/>
        <v>0</v>
      </c>
      <c r="AG59" s="16">
        <f t="shared" si="66"/>
        <v>0</v>
      </c>
      <c r="AH59" s="16">
        <f t="shared" si="66"/>
        <v>0</v>
      </c>
      <c r="AI59" s="16">
        <f t="shared" si="66"/>
        <v>0</v>
      </c>
      <c r="AJ59" s="16">
        <f t="shared" si="66"/>
        <v>0</v>
      </c>
      <c r="AK59" s="16">
        <f t="shared" si="66"/>
        <v>0</v>
      </c>
      <c r="AL59" s="16">
        <f t="shared" si="66"/>
        <v>0</v>
      </c>
      <c r="AM59" s="16">
        <f t="shared" si="66"/>
        <v>0</v>
      </c>
      <c r="AN59" s="143"/>
      <c r="AO59" s="143"/>
      <c r="AP59" s="143"/>
      <c r="AQ59" s="143"/>
      <c r="AT59" s="34" t="s">
        <v>74</v>
      </c>
      <c r="AU59" s="16">
        <f t="shared" si="67"/>
        <v>0</v>
      </c>
      <c r="AV59" s="16">
        <f t="shared" si="67"/>
        <v>0</v>
      </c>
      <c r="AW59" s="16">
        <f t="shared" si="67"/>
        <v>0</v>
      </c>
      <c r="AX59" s="16">
        <f t="shared" si="67"/>
        <v>0</v>
      </c>
      <c r="AY59" s="16">
        <f t="shared" si="67"/>
        <v>0</v>
      </c>
      <c r="AZ59" s="16">
        <f t="shared" si="67"/>
        <v>0</v>
      </c>
    </row>
    <row r="60" spans="1:71" ht="15.75" x14ac:dyDescent="0.25">
      <c r="J60" s="29" t="s">
        <v>58</v>
      </c>
      <c r="K60" s="423" t="str">
        <f>'tabele techniczne'!D10</f>
        <v>Pozostałe nakłady inwestycyjne</v>
      </c>
      <c r="L60" s="424"/>
      <c r="M60" s="425"/>
      <c r="N60" s="15" t="s">
        <v>10</v>
      </c>
      <c r="O60" s="16">
        <f t="shared" si="65"/>
        <v>0</v>
      </c>
      <c r="P60" s="16">
        <f t="shared" si="65"/>
        <v>0</v>
      </c>
      <c r="Q60" s="16">
        <f t="shared" si="65"/>
        <v>0</v>
      </c>
      <c r="R60" s="16">
        <f t="shared" si="65"/>
        <v>0</v>
      </c>
      <c r="S60" s="16">
        <f t="shared" si="65"/>
        <v>0</v>
      </c>
      <c r="T60" s="16">
        <f t="shared" si="65"/>
        <v>0</v>
      </c>
      <c r="U60" s="16">
        <f t="shared" si="65"/>
        <v>0</v>
      </c>
      <c r="V60" s="16">
        <f t="shared" si="65"/>
        <v>0</v>
      </c>
      <c r="W60" s="16">
        <f t="shared" si="65"/>
        <v>0</v>
      </c>
      <c r="X60" s="16">
        <f t="shared" si="65"/>
        <v>0</v>
      </c>
      <c r="Y60" s="16">
        <f t="shared" si="66"/>
        <v>0</v>
      </c>
      <c r="Z60" s="16">
        <f t="shared" si="66"/>
        <v>0</v>
      </c>
      <c r="AA60" s="16">
        <f t="shared" si="66"/>
        <v>0</v>
      </c>
      <c r="AB60" s="16">
        <f t="shared" si="66"/>
        <v>0</v>
      </c>
      <c r="AC60" s="16">
        <f t="shared" si="66"/>
        <v>0</v>
      </c>
      <c r="AD60" s="16">
        <f t="shared" si="66"/>
        <v>0</v>
      </c>
      <c r="AE60" s="16">
        <f t="shared" si="66"/>
        <v>0</v>
      </c>
      <c r="AF60" s="16">
        <f t="shared" si="66"/>
        <v>0</v>
      </c>
      <c r="AG60" s="16">
        <f t="shared" si="66"/>
        <v>0</v>
      </c>
      <c r="AH60" s="16">
        <f t="shared" si="66"/>
        <v>0</v>
      </c>
      <c r="AI60" s="16">
        <f t="shared" si="66"/>
        <v>0</v>
      </c>
      <c r="AJ60" s="16">
        <f t="shared" si="66"/>
        <v>0</v>
      </c>
      <c r="AK60" s="16">
        <f t="shared" si="66"/>
        <v>0</v>
      </c>
      <c r="AL60" s="16">
        <f t="shared" si="66"/>
        <v>0</v>
      </c>
      <c r="AM60" s="16">
        <f t="shared" si="66"/>
        <v>0</v>
      </c>
      <c r="AN60" s="143"/>
      <c r="AO60" s="143"/>
      <c r="AP60" s="143"/>
      <c r="AQ60" s="143"/>
      <c r="AT60" s="34" t="s">
        <v>75</v>
      </c>
      <c r="AU60" s="16">
        <f t="shared" si="67"/>
        <v>0</v>
      </c>
      <c r="AV60" s="16">
        <f t="shared" si="67"/>
        <v>0</v>
      </c>
      <c r="AW60" s="16">
        <f t="shared" si="67"/>
        <v>0</v>
      </c>
      <c r="AX60" s="16">
        <f t="shared" si="67"/>
        <v>0</v>
      </c>
      <c r="AY60" s="16">
        <f t="shared" si="67"/>
        <v>0</v>
      </c>
      <c r="AZ60" s="16">
        <f t="shared" si="67"/>
        <v>0</v>
      </c>
    </row>
    <row r="61" spans="1:71" ht="15.75" x14ac:dyDescent="0.25">
      <c r="A61" s="174"/>
      <c r="B61" s="221"/>
      <c r="C61" s="195"/>
      <c r="D61" s="144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306" t="s">
        <v>216</v>
      </c>
      <c r="P61" s="186">
        <f>P54-P45</f>
        <v>0</v>
      </c>
      <c r="Q61" s="186">
        <f t="shared" ref="Q61:AL61" si="68">Q54-Q45</f>
        <v>0</v>
      </c>
      <c r="R61" s="186">
        <f t="shared" si="68"/>
        <v>0</v>
      </c>
      <c r="S61" s="186">
        <f t="shared" si="68"/>
        <v>0</v>
      </c>
      <c r="T61" s="186">
        <f t="shared" si="68"/>
        <v>0</v>
      </c>
      <c r="U61" s="186">
        <f t="shared" si="68"/>
        <v>0</v>
      </c>
      <c r="V61" s="186">
        <f t="shared" si="68"/>
        <v>0</v>
      </c>
      <c r="W61" s="186">
        <f t="shared" si="68"/>
        <v>0</v>
      </c>
      <c r="X61" s="186">
        <f t="shared" si="68"/>
        <v>0</v>
      </c>
      <c r="Y61" s="186">
        <f t="shared" si="68"/>
        <v>0</v>
      </c>
      <c r="Z61" s="186">
        <f t="shared" si="68"/>
        <v>0</v>
      </c>
      <c r="AA61" s="186">
        <f t="shared" si="68"/>
        <v>0</v>
      </c>
      <c r="AB61" s="186">
        <f t="shared" si="68"/>
        <v>0</v>
      </c>
      <c r="AC61" s="186">
        <f t="shared" si="68"/>
        <v>0</v>
      </c>
      <c r="AD61" s="186">
        <f t="shared" si="68"/>
        <v>0</v>
      </c>
      <c r="AE61" s="186">
        <f t="shared" si="68"/>
        <v>0</v>
      </c>
      <c r="AF61" s="186">
        <f t="shared" si="68"/>
        <v>0</v>
      </c>
      <c r="AG61" s="186">
        <f t="shared" si="68"/>
        <v>0</v>
      </c>
      <c r="AH61" s="186">
        <f t="shared" si="68"/>
        <v>0</v>
      </c>
      <c r="AI61" s="186">
        <f t="shared" si="68"/>
        <v>0</v>
      </c>
      <c r="AJ61" s="186">
        <f t="shared" si="68"/>
        <v>0</v>
      </c>
      <c r="AK61" s="186">
        <f t="shared" si="68"/>
        <v>0</v>
      </c>
      <c r="AL61" s="186">
        <f t="shared" si="68"/>
        <v>0</v>
      </c>
      <c r="AM61" s="186">
        <f>AM54-AM45</f>
        <v>0</v>
      </c>
      <c r="AN61" s="143"/>
      <c r="AO61" s="143"/>
      <c r="AP61" s="143"/>
      <c r="AQ61" s="143"/>
      <c r="AR61" s="174"/>
      <c r="AS61" s="174"/>
      <c r="AT61" s="174"/>
      <c r="AU61" s="174"/>
      <c r="AV61" s="174"/>
      <c r="AW61" s="174"/>
      <c r="AX61" s="174"/>
      <c r="AY61" s="174"/>
      <c r="AZ61" s="174"/>
      <c r="BA61" s="174"/>
      <c r="BB61" s="143"/>
      <c r="BC61" s="143"/>
      <c r="BD61" s="143"/>
      <c r="BE61" s="143"/>
      <c r="BF61" s="143"/>
      <c r="BG61" s="143"/>
      <c r="BH61" s="143"/>
      <c r="BI61" s="143"/>
      <c r="BJ61" s="143"/>
      <c r="BK61" s="143"/>
      <c r="BL61" s="143"/>
      <c r="BM61" s="143"/>
      <c r="BN61" s="143"/>
      <c r="BO61" s="143"/>
      <c r="BP61" s="143"/>
      <c r="BQ61" s="143"/>
      <c r="BR61" s="143"/>
      <c r="BS61" s="143"/>
    </row>
    <row r="62" spans="1:71" ht="15.75" x14ac:dyDescent="0.25">
      <c r="B62" s="145"/>
      <c r="C62" s="146"/>
      <c r="D62" s="296"/>
      <c r="E62" s="146"/>
      <c r="F62" s="148"/>
      <c r="G62" s="148"/>
      <c r="H62" s="148"/>
    </row>
    <row r="63" spans="1:71" ht="15.75" x14ac:dyDescent="0.25">
      <c r="B63" s="342" t="s">
        <v>0</v>
      </c>
      <c r="C63" s="341" t="s">
        <v>345</v>
      </c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</row>
    <row r="64" spans="1:71" x14ac:dyDescent="0.25">
      <c r="B64" s="342" t="s">
        <v>19</v>
      </c>
      <c r="C64" s="341" t="s">
        <v>347</v>
      </c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</row>
    <row r="65" spans="2:16" x14ac:dyDescent="0.25">
      <c r="B65" s="342" t="s">
        <v>28</v>
      </c>
      <c r="C65" s="341" t="s">
        <v>350</v>
      </c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</row>
    <row r="66" spans="2:16" x14ac:dyDescent="0.25">
      <c r="B66" s="342" t="s">
        <v>31</v>
      </c>
      <c r="C66" s="341" t="s">
        <v>460</v>
      </c>
      <c r="D66" s="196"/>
      <c r="E66" s="196"/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196"/>
    </row>
    <row r="67" spans="2:16" x14ac:dyDescent="0.25">
      <c r="B67" s="342" t="s">
        <v>55</v>
      </c>
      <c r="C67" s="341" t="s">
        <v>382</v>
      </c>
      <c r="D67" s="219"/>
      <c r="E67" s="219"/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219"/>
    </row>
    <row r="68" spans="2:16" x14ac:dyDescent="0.25">
      <c r="B68" s="342" t="s">
        <v>58</v>
      </c>
      <c r="C68" s="341" t="s">
        <v>387</v>
      </c>
    </row>
    <row r="69" spans="2:16" ht="15.75" x14ac:dyDescent="0.25">
      <c r="B69" s="342" t="s">
        <v>79</v>
      </c>
      <c r="C69" s="341" t="s">
        <v>483</v>
      </c>
      <c r="O69" s="143"/>
      <c r="P69" s="143"/>
    </row>
    <row r="70" spans="2:16" x14ac:dyDescent="0.25">
      <c r="B70" s="340" t="s">
        <v>485</v>
      </c>
      <c r="C70" s="251" t="s">
        <v>480</v>
      </c>
    </row>
    <row r="71" spans="2:16" x14ac:dyDescent="0.25">
      <c r="B71" s="340"/>
      <c r="C71" s="251"/>
    </row>
    <row r="72" spans="2:16" ht="15.75" thickBot="1" x14ac:dyDescent="0.3">
      <c r="B72" s="336" t="s">
        <v>458</v>
      </c>
    </row>
    <row r="73" spans="2:16" ht="19.5" thickBot="1" x14ac:dyDescent="0.3">
      <c r="B73" s="333" t="s">
        <v>452</v>
      </c>
      <c r="C73" t="s">
        <v>455</v>
      </c>
    </row>
    <row r="74" spans="2:16" ht="19.5" thickBot="1" x14ac:dyDescent="0.3">
      <c r="B74" s="334" t="s">
        <v>453</v>
      </c>
      <c r="C74" t="s">
        <v>456</v>
      </c>
    </row>
    <row r="75" spans="2:16" ht="19.5" thickBot="1" x14ac:dyDescent="0.3">
      <c r="B75" s="335" t="s">
        <v>454</v>
      </c>
      <c r="C75" t="s">
        <v>457</v>
      </c>
    </row>
    <row r="76" spans="2:16" ht="15.75" x14ac:dyDescent="0.25">
      <c r="B76" s="176"/>
      <c r="C76" s="196"/>
    </row>
    <row r="77" spans="2:16" ht="15.75" x14ac:dyDescent="0.25">
      <c r="B77" s="176"/>
      <c r="C77" s="298"/>
    </row>
    <row r="78" spans="2:16" ht="15.75" x14ac:dyDescent="0.25">
      <c r="B78" s="176"/>
      <c r="C78" s="298"/>
    </row>
    <row r="79" spans="2:16" ht="15.75" x14ac:dyDescent="0.25">
      <c r="B79" s="175"/>
      <c r="C79" s="299"/>
    </row>
  </sheetData>
  <autoFilter ref="B7:BS45" xr:uid="{00000000-0009-0000-0000-00000E000000}"/>
  <mergeCells count="64">
    <mergeCell ref="AF5:AI5"/>
    <mergeCell ref="AJ5:AM5"/>
    <mergeCell ref="L3:L6"/>
    <mergeCell ref="M3:M6"/>
    <mergeCell ref="G3:G5"/>
    <mergeCell ref="H3:H5"/>
    <mergeCell ref="N3:N6"/>
    <mergeCell ref="I3:K5"/>
    <mergeCell ref="O5:O6"/>
    <mergeCell ref="B3:B5"/>
    <mergeCell ref="C3:C5"/>
    <mergeCell ref="D3:D5"/>
    <mergeCell ref="E3:E5"/>
    <mergeCell ref="F3:F5"/>
    <mergeCell ref="O50:AM50"/>
    <mergeCell ref="AT50:AZ50"/>
    <mergeCell ref="O51:O52"/>
    <mergeCell ref="P51:S51"/>
    <mergeCell ref="T51:W51"/>
    <mergeCell ref="X51:AA51"/>
    <mergeCell ref="AB51:AE51"/>
    <mergeCell ref="AF51:AI51"/>
    <mergeCell ref="AJ51:AM51"/>
    <mergeCell ref="BH4:BS4"/>
    <mergeCell ref="BB4:BD5"/>
    <mergeCell ref="AS4:AS5"/>
    <mergeCell ref="AT4:AZ4"/>
    <mergeCell ref="BB3:BS3"/>
    <mergeCell ref="BG5:BG6"/>
    <mergeCell ref="BH5:BK5"/>
    <mergeCell ref="BL5:BO5"/>
    <mergeCell ref="BP5:BS5"/>
    <mergeCell ref="K51:M51"/>
    <mergeCell ref="K52:M52"/>
    <mergeCell ref="K53:M53"/>
    <mergeCell ref="K54:M54"/>
    <mergeCell ref="K55:M55"/>
    <mergeCell ref="K56:M56"/>
    <mergeCell ref="K57:M57"/>
    <mergeCell ref="K58:M58"/>
    <mergeCell ref="K59:M59"/>
    <mergeCell ref="K60:M60"/>
    <mergeCell ref="AN5:AQ5"/>
    <mergeCell ref="O3:AQ3"/>
    <mergeCell ref="O4:AQ4"/>
    <mergeCell ref="BE4:BE6"/>
    <mergeCell ref="BF4:BF6"/>
    <mergeCell ref="AT5:AT6"/>
    <mergeCell ref="AU5:AU6"/>
    <mergeCell ref="AV5:AV6"/>
    <mergeCell ref="AW5:AW6"/>
    <mergeCell ref="AX5:AX6"/>
    <mergeCell ref="AY5:AY6"/>
    <mergeCell ref="AZ5:AZ6"/>
    <mergeCell ref="P5:S5"/>
    <mergeCell ref="T5:W5"/>
    <mergeCell ref="X5:AA5"/>
    <mergeCell ref="AB5:AE5"/>
    <mergeCell ref="BU4:CG4"/>
    <mergeCell ref="CH4:CH6"/>
    <mergeCell ref="BU5:BU6"/>
    <mergeCell ref="BV5:BY5"/>
    <mergeCell ref="BZ5:CC5"/>
    <mergeCell ref="CD5:CG5"/>
  </mergeCells>
  <dataValidations count="1">
    <dataValidation type="list" allowBlank="1" showInputMessage="1" showErrorMessage="1" sqref="AS22:AS31 AS9:AS18 AS35:AS43" xr:uid="{00000000-0002-0000-0E00-000000000000}">
      <formula1>INDIRECT("legenda[Nazwa sk. Kategorii]")</formula1>
    </dataValidation>
  </dataValidations>
  <pageMargins left="0.7" right="0.7" top="0.75" bottom="0.75" header="0.3" footer="0.3"/>
  <pageSetup paperSize="9" scale="1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E00-000001000000}">
          <x14:formula1>
            <xm:f>'tabele techniczne'!$B$15:$B$19</xm:f>
          </x14:formula1>
          <xm:sqref>H9:H18 H22:H31 H35:H43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AN43"/>
  <sheetViews>
    <sheetView view="pageBreakPreview" zoomScale="70" zoomScaleNormal="40" zoomScaleSheetLayoutView="70" workbookViewId="0"/>
  </sheetViews>
  <sheetFormatPr defaultRowHeight="15" x14ac:dyDescent="0.25"/>
  <cols>
    <col min="1" max="1" width="5.85546875" customWidth="1"/>
    <col min="2" max="2" width="8" customWidth="1"/>
    <col min="3" max="3" width="24.5703125" customWidth="1"/>
    <col min="4" max="4" width="17.42578125" customWidth="1"/>
    <col min="5" max="5" width="21.42578125" customWidth="1"/>
    <col min="6" max="6" width="56.42578125" customWidth="1"/>
    <col min="7" max="7" width="47.42578125" customWidth="1"/>
    <col min="8" max="9" width="10.85546875" customWidth="1"/>
    <col min="10" max="10" width="14.7109375" customWidth="1"/>
    <col min="11" max="16" width="10.42578125" customWidth="1"/>
    <col min="17" max="17" width="13.28515625" customWidth="1"/>
    <col min="18" max="18" width="8.7109375" customWidth="1"/>
    <col min="19" max="19" width="45.140625" customWidth="1"/>
    <col min="20" max="20" width="11.42578125" customWidth="1"/>
    <col min="21" max="26" width="8.7109375" customWidth="1"/>
    <col min="27" max="27" width="9" customWidth="1"/>
    <col min="28" max="28" width="30.85546875" customWidth="1"/>
    <col min="29" max="30" width="12.28515625" customWidth="1"/>
    <col min="31" max="31" width="14.5703125" customWidth="1"/>
    <col min="32" max="34" width="11.85546875" customWidth="1"/>
    <col min="36" max="36" width="11.7109375" customWidth="1"/>
    <col min="37" max="39" width="10.7109375" customWidth="1"/>
    <col min="40" max="40" width="23.5703125" customWidth="1"/>
  </cols>
  <sheetData>
    <row r="1" spans="1:40" ht="15.75" x14ac:dyDescent="0.25">
      <c r="A1" s="174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</row>
    <row r="2" spans="1:40" ht="15.75" x14ac:dyDescent="0.25">
      <c r="A2" s="146"/>
      <c r="B2" s="145" t="s">
        <v>325</v>
      </c>
      <c r="C2" s="146"/>
      <c r="D2" s="147"/>
      <c r="E2" s="146"/>
      <c r="F2" s="148"/>
      <c r="G2" s="148"/>
      <c r="H2" s="148"/>
      <c r="I2" s="148"/>
      <c r="J2" s="149"/>
      <c r="K2" s="150"/>
      <c r="L2" s="150"/>
      <c r="M2" s="146"/>
      <c r="N2" s="146"/>
      <c r="O2" s="146"/>
      <c r="P2" s="146"/>
      <c r="Q2" s="146"/>
      <c r="S2" s="177"/>
      <c r="T2" s="143"/>
      <c r="U2" s="143"/>
      <c r="V2" s="143"/>
      <c r="W2" s="143"/>
      <c r="X2" s="143"/>
      <c r="Y2" s="143"/>
      <c r="Z2" s="143"/>
      <c r="AA2" s="143"/>
      <c r="AB2" s="148"/>
      <c r="AC2" s="148"/>
      <c r="AD2" s="148"/>
      <c r="AE2" s="149"/>
      <c r="AF2" s="150"/>
      <c r="AG2" s="150"/>
      <c r="AH2" s="150"/>
    </row>
    <row r="3" spans="1:40" ht="15.6" customHeight="1" x14ac:dyDescent="0.25">
      <c r="A3" s="174"/>
      <c r="B3" s="437" t="s">
        <v>1</v>
      </c>
      <c r="C3" s="437" t="s">
        <v>211</v>
      </c>
      <c r="D3" s="437" t="s">
        <v>212</v>
      </c>
      <c r="E3" s="443" t="s">
        <v>213</v>
      </c>
      <c r="F3" s="437" t="s">
        <v>191</v>
      </c>
      <c r="G3" s="443" t="s">
        <v>214</v>
      </c>
      <c r="H3" s="443" t="s">
        <v>447</v>
      </c>
      <c r="I3" s="443" t="s">
        <v>448</v>
      </c>
      <c r="J3" s="446" t="s">
        <v>192</v>
      </c>
      <c r="K3" s="446"/>
      <c r="L3" s="446"/>
      <c r="M3" s="446"/>
      <c r="N3" s="446"/>
      <c r="O3" s="446"/>
      <c r="P3" s="446"/>
      <c r="Q3" s="446"/>
      <c r="S3" s="449" t="s">
        <v>201</v>
      </c>
      <c r="T3" s="449" t="s">
        <v>202</v>
      </c>
      <c r="U3" s="449"/>
      <c r="V3" s="449"/>
      <c r="W3" s="449"/>
      <c r="X3" s="449"/>
      <c r="Y3" s="449"/>
      <c r="Z3" s="449"/>
      <c r="AA3" s="143"/>
      <c r="AB3" s="447" t="s">
        <v>481</v>
      </c>
      <c r="AC3" s="447"/>
      <c r="AD3" s="447"/>
      <c r="AE3" s="447"/>
      <c r="AF3" s="447"/>
      <c r="AG3" s="447"/>
      <c r="AH3" s="447"/>
    </row>
    <row r="4" spans="1:40" ht="33.75" customHeight="1" x14ac:dyDescent="0.25">
      <c r="A4" s="174"/>
      <c r="B4" s="437"/>
      <c r="C4" s="437"/>
      <c r="D4" s="437"/>
      <c r="E4" s="443"/>
      <c r="F4" s="437"/>
      <c r="G4" s="443"/>
      <c r="H4" s="443"/>
      <c r="I4" s="443"/>
      <c r="J4" s="462" t="s">
        <v>3</v>
      </c>
      <c r="K4" s="462"/>
      <c r="L4" s="462"/>
      <c r="M4" s="462"/>
      <c r="N4" s="462"/>
      <c r="O4" s="462"/>
      <c r="P4" s="462"/>
      <c r="Q4" s="462"/>
      <c r="S4" s="449"/>
      <c r="T4" s="450" t="s">
        <v>70</v>
      </c>
      <c r="U4" s="439">
        <f>K5</f>
        <v>2023</v>
      </c>
      <c r="V4" s="439">
        <f t="shared" ref="V4:Z4" si="0">L5</f>
        <v>2024</v>
      </c>
      <c r="W4" s="439">
        <f t="shared" si="0"/>
        <v>2025</v>
      </c>
      <c r="X4" s="439">
        <f t="shared" si="0"/>
        <v>2026</v>
      </c>
      <c r="Y4" s="439">
        <f t="shared" si="0"/>
        <v>2027</v>
      </c>
      <c r="Z4" s="439">
        <f t="shared" si="0"/>
        <v>2028</v>
      </c>
      <c r="AA4" s="143"/>
      <c r="AB4" s="437" t="s">
        <v>191</v>
      </c>
      <c r="AC4" s="477" t="s">
        <v>447</v>
      </c>
      <c r="AD4" s="477" t="s">
        <v>448</v>
      </c>
      <c r="AE4" s="445" t="s">
        <v>72</v>
      </c>
      <c r="AF4" s="445"/>
      <c r="AG4" s="445"/>
      <c r="AH4" s="445"/>
      <c r="AJ4" s="438" t="s">
        <v>459</v>
      </c>
      <c r="AK4" s="438"/>
      <c r="AL4" s="438"/>
      <c r="AM4" s="438"/>
      <c r="AN4" s="426" t="s">
        <v>450</v>
      </c>
    </row>
    <row r="5" spans="1:40" ht="47.25" x14ac:dyDescent="0.25">
      <c r="A5" s="174"/>
      <c r="B5" s="437"/>
      <c r="C5" s="437"/>
      <c r="D5" s="437"/>
      <c r="E5" s="443"/>
      <c r="F5" s="437"/>
      <c r="G5" s="443"/>
      <c r="H5" s="443"/>
      <c r="I5" s="443"/>
      <c r="J5" s="20" t="s">
        <v>193</v>
      </c>
      <c r="K5" s="179">
        <f>Podsumowanie!F4</f>
        <v>2023</v>
      </c>
      <c r="L5" s="179">
        <f>Podsumowanie!G4</f>
        <v>2024</v>
      </c>
      <c r="M5" s="179">
        <f>Podsumowanie!H4</f>
        <v>2025</v>
      </c>
      <c r="N5" s="179">
        <f>Podsumowanie!I4</f>
        <v>2026</v>
      </c>
      <c r="O5" s="179">
        <f>Podsumowanie!J4</f>
        <v>2027</v>
      </c>
      <c r="P5" s="179">
        <f>Podsumowanie!K4</f>
        <v>2028</v>
      </c>
      <c r="Q5" s="45" t="s">
        <v>449</v>
      </c>
      <c r="S5" s="449"/>
      <c r="T5" s="451"/>
      <c r="U5" s="440"/>
      <c r="V5" s="440"/>
      <c r="W5" s="440"/>
      <c r="X5" s="440"/>
      <c r="Y5" s="440"/>
      <c r="Z5" s="440"/>
      <c r="AA5" s="143"/>
      <c r="AB5" s="437"/>
      <c r="AC5" s="479"/>
      <c r="AD5" s="479"/>
      <c r="AE5" s="20" t="s">
        <v>193</v>
      </c>
      <c r="AF5" s="179">
        <f>K5</f>
        <v>2023</v>
      </c>
      <c r="AG5" s="179">
        <f>L5</f>
        <v>2024</v>
      </c>
      <c r="AH5" s="179">
        <f>M5</f>
        <v>2025</v>
      </c>
      <c r="AJ5" s="329" t="s">
        <v>193</v>
      </c>
      <c r="AK5" s="330">
        <f>U4</f>
        <v>2023</v>
      </c>
      <c r="AL5" s="330">
        <f t="shared" ref="AL5:AM5" si="1">V4</f>
        <v>2024</v>
      </c>
      <c r="AM5" s="330">
        <f t="shared" si="1"/>
        <v>2025</v>
      </c>
      <c r="AN5" s="427"/>
    </row>
    <row r="6" spans="1:40" ht="15.75" x14ac:dyDescent="0.25">
      <c r="A6" s="174"/>
      <c r="B6" s="159" t="s">
        <v>4</v>
      </c>
      <c r="C6" s="159" t="s">
        <v>5</v>
      </c>
      <c r="D6" s="159" t="s">
        <v>6</v>
      </c>
      <c r="E6" s="159" t="s">
        <v>7</v>
      </c>
      <c r="F6" s="159" t="s">
        <v>8</v>
      </c>
      <c r="G6" s="159" t="s">
        <v>9</v>
      </c>
      <c r="H6" s="159" t="s">
        <v>10</v>
      </c>
      <c r="I6" s="159" t="s">
        <v>11</v>
      </c>
      <c r="J6" s="159" t="s">
        <v>27</v>
      </c>
      <c r="K6" s="159" t="s">
        <v>30</v>
      </c>
      <c r="L6" s="159" t="s">
        <v>33</v>
      </c>
      <c r="M6" s="159" t="s">
        <v>35</v>
      </c>
      <c r="N6" s="159" t="s">
        <v>37</v>
      </c>
      <c r="O6" s="159" t="s">
        <v>39</v>
      </c>
      <c r="P6" s="159" t="s">
        <v>41</v>
      </c>
      <c r="Q6" s="159" t="s">
        <v>42</v>
      </c>
      <c r="S6" s="159" t="s">
        <v>43</v>
      </c>
      <c r="T6" s="159" t="s">
        <v>44</v>
      </c>
      <c r="U6" s="159" t="s">
        <v>45</v>
      </c>
      <c r="V6" s="159" t="s">
        <v>48</v>
      </c>
      <c r="W6" s="159" t="s">
        <v>50</v>
      </c>
      <c r="X6" s="159" t="s">
        <v>51</v>
      </c>
      <c r="Y6" s="159" t="s">
        <v>52</v>
      </c>
      <c r="Z6" s="159" t="s">
        <v>54</v>
      </c>
      <c r="AA6" s="143"/>
      <c r="AB6" s="159" t="s">
        <v>57</v>
      </c>
      <c r="AC6" s="159" t="s">
        <v>60</v>
      </c>
      <c r="AD6" s="159" t="s">
        <v>61</v>
      </c>
      <c r="AE6" s="159" t="s">
        <v>148</v>
      </c>
      <c r="AF6" s="159" t="s">
        <v>149</v>
      </c>
      <c r="AG6" s="159" t="s">
        <v>150</v>
      </c>
      <c r="AH6" s="159" t="s">
        <v>167</v>
      </c>
      <c r="AJ6" s="159" t="s">
        <v>168</v>
      </c>
      <c r="AK6" s="159" t="s">
        <v>169</v>
      </c>
      <c r="AL6" s="159" t="s">
        <v>170</v>
      </c>
      <c r="AM6" s="159" t="s">
        <v>171</v>
      </c>
      <c r="AN6" s="159" t="s">
        <v>172</v>
      </c>
    </row>
    <row r="7" spans="1:40" ht="15.75" x14ac:dyDescent="0.25">
      <c r="A7" s="174"/>
      <c r="B7" s="180"/>
      <c r="C7" s="180"/>
      <c r="D7" s="180"/>
      <c r="E7" s="180"/>
      <c r="F7" s="180"/>
      <c r="G7" s="180"/>
      <c r="H7" s="180"/>
      <c r="I7" s="180"/>
      <c r="J7" s="181"/>
      <c r="K7" s="181"/>
      <c r="L7" s="181"/>
      <c r="M7" s="181"/>
      <c r="N7" s="182"/>
      <c r="O7" s="182"/>
      <c r="P7" s="182"/>
      <c r="Q7" s="182"/>
      <c r="S7" s="182"/>
      <c r="T7" s="182"/>
      <c r="U7" s="182"/>
      <c r="V7" s="182"/>
      <c r="W7" s="182"/>
      <c r="X7" s="182"/>
      <c r="Y7" s="182"/>
      <c r="Z7" s="182"/>
      <c r="AA7" s="143"/>
      <c r="AB7" s="180"/>
      <c r="AC7" s="180"/>
      <c r="AD7" s="180"/>
      <c r="AE7" s="181"/>
      <c r="AF7" s="181"/>
      <c r="AG7" s="181"/>
      <c r="AH7" s="181"/>
      <c r="AJ7" s="181"/>
      <c r="AK7" s="181"/>
      <c r="AL7" s="181"/>
      <c r="AM7" s="181"/>
      <c r="AN7" s="181"/>
    </row>
    <row r="8" spans="1:40" ht="15.75" x14ac:dyDescent="0.25">
      <c r="A8" s="174"/>
      <c r="B8" s="187" t="s">
        <v>384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S8" s="187"/>
      <c r="T8" s="187"/>
      <c r="U8" s="187"/>
      <c r="V8" s="187"/>
      <c r="W8" s="187"/>
      <c r="X8" s="187"/>
      <c r="Y8" s="187"/>
      <c r="Z8" s="187"/>
      <c r="AA8" s="143"/>
      <c r="AB8" s="192"/>
      <c r="AC8" s="192"/>
      <c r="AD8" s="192"/>
      <c r="AE8" s="193"/>
      <c r="AF8" s="194"/>
      <c r="AG8" s="194"/>
      <c r="AH8" s="194"/>
      <c r="AJ8" s="194"/>
      <c r="AK8" s="194"/>
      <c r="AL8" s="194"/>
      <c r="AM8" s="194"/>
      <c r="AN8" s="194"/>
    </row>
    <row r="9" spans="1:40" ht="15.75" x14ac:dyDescent="0.25">
      <c r="A9" s="174"/>
      <c r="B9" s="183">
        <v>1</v>
      </c>
      <c r="C9" s="183"/>
      <c r="D9" s="183"/>
      <c r="E9" s="183"/>
      <c r="F9" s="183"/>
      <c r="G9" s="183"/>
      <c r="H9" s="183"/>
      <c r="I9" s="183"/>
      <c r="J9" s="184"/>
      <c r="K9" s="171"/>
      <c r="L9" s="171"/>
      <c r="M9" s="171"/>
      <c r="N9" s="171"/>
      <c r="O9" s="171"/>
      <c r="P9" s="171"/>
      <c r="Q9" s="171">
        <f>SUM(K9:P9)</f>
        <v>0</v>
      </c>
      <c r="S9" s="188"/>
      <c r="T9" s="189" t="str">
        <f>IFERROR(VLOOKUP(S9,Legenda[],4,FALSE), "[-]")</f>
        <v>[-]</v>
      </c>
      <c r="U9" s="188"/>
      <c r="V9" s="188"/>
      <c r="W9" s="188"/>
      <c r="X9" s="188"/>
      <c r="Y9" s="188"/>
      <c r="Z9" s="188"/>
      <c r="AA9" s="143"/>
      <c r="AB9" s="183"/>
      <c r="AC9" s="183"/>
      <c r="AD9" s="183"/>
      <c r="AE9" s="184"/>
      <c r="AF9" s="171"/>
      <c r="AG9" s="171"/>
      <c r="AH9" s="171"/>
      <c r="AJ9" s="171">
        <f t="shared" ref="AJ9:AJ12" si="2">J9-AE9</f>
        <v>0</v>
      </c>
      <c r="AK9" s="171">
        <f>K9-AF9</f>
        <v>0</v>
      </c>
      <c r="AL9" s="171">
        <f t="shared" ref="AL9:AL12" si="3">L9-AG9</f>
        <v>0</v>
      </c>
      <c r="AM9" s="171">
        <f t="shared" ref="AM9:AM12" si="4">M9-AH9</f>
        <v>0</v>
      </c>
      <c r="AN9" s="171"/>
    </row>
    <row r="10" spans="1:40" ht="15.75" x14ac:dyDescent="0.25">
      <c r="A10" s="174"/>
      <c r="B10" s="183">
        <v>2</v>
      </c>
      <c r="C10" s="183"/>
      <c r="D10" s="183"/>
      <c r="E10" s="183"/>
      <c r="F10" s="183"/>
      <c r="G10" s="183"/>
      <c r="H10" s="183"/>
      <c r="I10" s="183"/>
      <c r="J10" s="184"/>
      <c r="K10" s="171"/>
      <c r="L10" s="171"/>
      <c r="M10" s="171"/>
      <c r="N10" s="171"/>
      <c r="O10" s="171"/>
      <c r="P10" s="171"/>
      <c r="Q10" s="171">
        <f t="shared" ref="Q10:Q12" si="5">SUM(K10:P10)</f>
        <v>0</v>
      </c>
      <c r="S10" s="188"/>
      <c r="T10" s="189" t="str">
        <f>IFERROR(VLOOKUP(S10,Legenda[],4,FALSE), "[-]")</f>
        <v>[-]</v>
      </c>
      <c r="U10" s="188"/>
      <c r="V10" s="188"/>
      <c r="W10" s="188"/>
      <c r="X10" s="188"/>
      <c r="Y10" s="188"/>
      <c r="Z10" s="188"/>
      <c r="AA10" s="143"/>
      <c r="AB10" s="183"/>
      <c r="AC10" s="183"/>
      <c r="AD10" s="183"/>
      <c r="AE10" s="184"/>
      <c r="AF10" s="171"/>
      <c r="AG10" s="171"/>
      <c r="AH10" s="171"/>
      <c r="AJ10" s="171">
        <f t="shared" si="2"/>
        <v>0</v>
      </c>
      <c r="AK10" s="171">
        <f t="shared" ref="AK10:AK12" si="6">K10-AF10</f>
        <v>0</v>
      </c>
      <c r="AL10" s="171">
        <f t="shared" si="3"/>
        <v>0</v>
      </c>
      <c r="AM10" s="171">
        <f t="shared" si="4"/>
        <v>0</v>
      </c>
      <c r="AN10" s="171"/>
    </row>
    <row r="11" spans="1:40" ht="15.75" x14ac:dyDescent="0.25">
      <c r="A11" s="174"/>
      <c r="B11" s="183">
        <v>3</v>
      </c>
      <c r="C11" s="183"/>
      <c r="D11" s="183"/>
      <c r="E11" s="183"/>
      <c r="F11" s="183"/>
      <c r="G11" s="183"/>
      <c r="H11" s="183"/>
      <c r="I11" s="183"/>
      <c r="J11" s="184"/>
      <c r="K11" s="171"/>
      <c r="L11" s="171"/>
      <c r="M11" s="171"/>
      <c r="N11" s="171"/>
      <c r="O11" s="171"/>
      <c r="P11" s="171"/>
      <c r="Q11" s="171">
        <f t="shared" si="5"/>
        <v>0</v>
      </c>
      <c r="S11" s="188"/>
      <c r="T11" s="189" t="str">
        <f>IFERROR(VLOOKUP(S11,Legenda[],4,FALSE), "[-]")</f>
        <v>[-]</v>
      </c>
      <c r="U11" s="188"/>
      <c r="V11" s="188"/>
      <c r="W11" s="188"/>
      <c r="X11" s="188"/>
      <c r="Y11" s="188"/>
      <c r="Z11" s="188"/>
      <c r="AA11" s="143"/>
      <c r="AB11" s="183"/>
      <c r="AC11" s="183"/>
      <c r="AD11" s="183"/>
      <c r="AE11" s="184"/>
      <c r="AF11" s="171"/>
      <c r="AG11" s="171"/>
      <c r="AH11" s="171"/>
      <c r="AJ11" s="171">
        <f t="shared" si="2"/>
        <v>0</v>
      </c>
      <c r="AK11" s="171">
        <f t="shared" si="6"/>
        <v>0</v>
      </c>
      <c r="AL11" s="171">
        <f t="shared" si="3"/>
        <v>0</v>
      </c>
      <c r="AM11" s="171">
        <f t="shared" si="4"/>
        <v>0</v>
      </c>
      <c r="AN11" s="171"/>
    </row>
    <row r="12" spans="1:40" ht="15.75" x14ac:dyDescent="0.25">
      <c r="A12" s="174"/>
      <c r="B12" s="183">
        <v>4</v>
      </c>
      <c r="C12" s="183"/>
      <c r="D12" s="183"/>
      <c r="E12" s="183"/>
      <c r="F12" s="183"/>
      <c r="G12" s="183"/>
      <c r="H12" s="183"/>
      <c r="I12" s="183"/>
      <c r="J12" s="184"/>
      <c r="K12" s="171"/>
      <c r="L12" s="171"/>
      <c r="M12" s="171"/>
      <c r="N12" s="171"/>
      <c r="O12" s="171"/>
      <c r="P12" s="171"/>
      <c r="Q12" s="171">
        <f t="shared" si="5"/>
        <v>0</v>
      </c>
      <c r="S12" s="188"/>
      <c r="T12" s="189" t="str">
        <f>IFERROR(VLOOKUP(S12,Legenda[],4,FALSE), "[-]")</f>
        <v>[-]</v>
      </c>
      <c r="U12" s="188"/>
      <c r="V12" s="188"/>
      <c r="W12" s="188"/>
      <c r="X12" s="188"/>
      <c r="Y12" s="188"/>
      <c r="Z12" s="188"/>
      <c r="AA12" s="143"/>
      <c r="AB12" s="183"/>
      <c r="AC12" s="183"/>
      <c r="AD12" s="183"/>
      <c r="AE12" s="184"/>
      <c r="AF12" s="171"/>
      <c r="AG12" s="171"/>
      <c r="AH12" s="171"/>
      <c r="AJ12" s="171">
        <f t="shared" si="2"/>
        <v>0</v>
      </c>
      <c r="AK12" s="171">
        <f t="shared" si="6"/>
        <v>0</v>
      </c>
      <c r="AL12" s="171">
        <f t="shared" si="3"/>
        <v>0</v>
      </c>
      <c r="AM12" s="171">
        <f t="shared" si="4"/>
        <v>0</v>
      </c>
      <c r="AN12" s="171"/>
    </row>
    <row r="13" spans="1:40" ht="15.75" x14ac:dyDescent="0.25">
      <c r="A13" s="174"/>
      <c r="B13" s="187" t="s">
        <v>215</v>
      </c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S13" s="190"/>
      <c r="T13" s="190"/>
      <c r="U13" s="190"/>
      <c r="V13" s="190"/>
      <c r="W13" s="190"/>
      <c r="X13" s="190"/>
      <c r="Y13" s="190"/>
      <c r="Z13" s="190"/>
      <c r="AA13" s="143"/>
      <c r="AB13" s="192"/>
      <c r="AC13" s="192"/>
      <c r="AD13" s="192"/>
      <c r="AE13" s="193"/>
      <c r="AF13" s="194"/>
      <c r="AG13" s="194"/>
      <c r="AH13" s="194"/>
      <c r="AJ13" s="194"/>
      <c r="AK13" s="194"/>
      <c r="AL13" s="194"/>
      <c r="AM13" s="194"/>
      <c r="AN13" s="194"/>
    </row>
    <row r="14" spans="1:40" ht="15.75" x14ac:dyDescent="0.25">
      <c r="A14" s="174"/>
      <c r="B14" s="185">
        <v>1</v>
      </c>
      <c r="C14" s="185"/>
      <c r="D14" s="185"/>
      <c r="E14" s="185"/>
      <c r="F14" s="185"/>
      <c r="G14" s="185"/>
      <c r="H14" s="185"/>
      <c r="I14" s="185"/>
      <c r="J14" s="184"/>
      <c r="K14" s="171"/>
      <c r="L14" s="171"/>
      <c r="M14" s="171"/>
      <c r="N14" s="171"/>
      <c r="O14" s="171"/>
      <c r="P14" s="171"/>
      <c r="Q14" s="171">
        <f t="shared" ref="Q14:Q17" si="7">SUM(K14:P14)</f>
        <v>0</v>
      </c>
      <c r="S14" s="188"/>
      <c r="T14" s="189" t="str">
        <f>IFERROR(VLOOKUP(S14,Legenda[],4,FALSE), "[-]")</f>
        <v>[-]</v>
      </c>
      <c r="U14" s="188"/>
      <c r="V14" s="188"/>
      <c r="W14" s="188"/>
      <c r="X14" s="188"/>
      <c r="Y14" s="188"/>
      <c r="Z14" s="188"/>
      <c r="AA14" s="143"/>
      <c r="AB14" s="185"/>
      <c r="AC14" s="185"/>
      <c r="AD14" s="185"/>
      <c r="AE14" s="184"/>
      <c r="AF14" s="171"/>
      <c r="AG14" s="171"/>
      <c r="AH14" s="171"/>
      <c r="AJ14" s="171">
        <f t="shared" ref="AJ14:AJ17" si="8">J14-AE14</f>
        <v>0</v>
      </c>
      <c r="AK14" s="171">
        <f t="shared" ref="AK14:AK17" si="9">K14-AF14</f>
        <v>0</v>
      </c>
      <c r="AL14" s="171">
        <f t="shared" ref="AL14:AL17" si="10">L14-AG14</f>
        <v>0</v>
      </c>
      <c r="AM14" s="171">
        <f t="shared" ref="AM14:AM17" si="11">M14-AH14</f>
        <v>0</v>
      </c>
      <c r="AN14" s="171"/>
    </row>
    <row r="15" spans="1:40" ht="15.75" x14ac:dyDescent="0.25">
      <c r="A15" s="174"/>
      <c r="B15" s="185">
        <v>2</v>
      </c>
      <c r="C15" s="185"/>
      <c r="D15" s="185"/>
      <c r="E15" s="185"/>
      <c r="F15" s="185"/>
      <c r="G15" s="185"/>
      <c r="H15" s="185"/>
      <c r="I15" s="185"/>
      <c r="J15" s="184"/>
      <c r="K15" s="171"/>
      <c r="L15" s="171"/>
      <c r="M15" s="171"/>
      <c r="N15" s="171"/>
      <c r="O15" s="171"/>
      <c r="P15" s="171"/>
      <c r="Q15" s="171">
        <f t="shared" si="7"/>
        <v>0</v>
      </c>
      <c r="S15" s="188"/>
      <c r="T15" s="189" t="str">
        <f>IFERROR(VLOOKUP(S15,Legenda[],4,FALSE), "[-]")</f>
        <v>[-]</v>
      </c>
      <c r="U15" s="188"/>
      <c r="V15" s="188"/>
      <c r="W15" s="188"/>
      <c r="X15" s="188"/>
      <c r="Y15" s="188"/>
      <c r="Z15" s="188"/>
      <c r="AA15" s="143"/>
      <c r="AB15" s="185"/>
      <c r="AC15" s="185"/>
      <c r="AD15" s="185"/>
      <c r="AE15" s="184"/>
      <c r="AF15" s="171"/>
      <c r="AG15" s="171"/>
      <c r="AH15" s="171"/>
      <c r="AJ15" s="171">
        <f t="shared" si="8"/>
        <v>0</v>
      </c>
      <c r="AK15" s="171">
        <f t="shared" si="9"/>
        <v>0</v>
      </c>
      <c r="AL15" s="171">
        <f t="shared" si="10"/>
        <v>0</v>
      </c>
      <c r="AM15" s="171">
        <f t="shared" si="11"/>
        <v>0</v>
      </c>
      <c r="AN15" s="171"/>
    </row>
    <row r="16" spans="1:40" ht="15.75" x14ac:dyDescent="0.25">
      <c r="A16" s="174"/>
      <c r="B16" s="185">
        <v>3</v>
      </c>
      <c r="C16" s="185"/>
      <c r="D16" s="185"/>
      <c r="E16" s="185"/>
      <c r="F16" s="185"/>
      <c r="G16" s="185"/>
      <c r="H16" s="185"/>
      <c r="I16" s="185"/>
      <c r="J16" s="184"/>
      <c r="K16" s="171"/>
      <c r="L16" s="171"/>
      <c r="M16" s="171"/>
      <c r="N16" s="171"/>
      <c r="O16" s="171"/>
      <c r="P16" s="171"/>
      <c r="Q16" s="171">
        <f t="shared" si="7"/>
        <v>0</v>
      </c>
      <c r="S16" s="188"/>
      <c r="T16" s="189" t="str">
        <f>IFERROR(VLOOKUP(S16,Legenda[],4,FALSE), "[-]")</f>
        <v>[-]</v>
      </c>
      <c r="U16" s="188"/>
      <c r="V16" s="188"/>
      <c r="W16" s="188"/>
      <c r="X16" s="188"/>
      <c r="Y16" s="188"/>
      <c r="Z16" s="188"/>
      <c r="AA16" s="143"/>
      <c r="AB16" s="185"/>
      <c r="AC16" s="185"/>
      <c r="AD16" s="185"/>
      <c r="AE16" s="184"/>
      <c r="AF16" s="171"/>
      <c r="AG16" s="171"/>
      <c r="AH16" s="171"/>
      <c r="AJ16" s="171">
        <f t="shared" si="8"/>
        <v>0</v>
      </c>
      <c r="AK16" s="171">
        <f t="shared" si="9"/>
        <v>0</v>
      </c>
      <c r="AL16" s="171">
        <f t="shared" si="10"/>
        <v>0</v>
      </c>
      <c r="AM16" s="171">
        <f t="shared" si="11"/>
        <v>0</v>
      </c>
      <c r="AN16" s="171"/>
    </row>
    <row r="17" spans="1:40" ht="15.75" x14ac:dyDescent="0.25">
      <c r="A17" s="174"/>
      <c r="B17" s="185">
        <v>4</v>
      </c>
      <c r="C17" s="185"/>
      <c r="D17" s="185"/>
      <c r="E17" s="185"/>
      <c r="F17" s="185"/>
      <c r="G17" s="185"/>
      <c r="H17" s="185"/>
      <c r="I17" s="185"/>
      <c r="J17" s="184"/>
      <c r="K17" s="171"/>
      <c r="L17" s="171"/>
      <c r="M17" s="171"/>
      <c r="N17" s="171"/>
      <c r="O17" s="171"/>
      <c r="P17" s="171"/>
      <c r="Q17" s="171">
        <f t="shared" si="7"/>
        <v>0</v>
      </c>
      <c r="S17" s="188"/>
      <c r="T17" s="189" t="str">
        <f>IFERROR(VLOOKUP(S17,Legenda[],4,FALSE), "[-]")</f>
        <v>[-]</v>
      </c>
      <c r="U17" s="188"/>
      <c r="V17" s="188"/>
      <c r="W17" s="188"/>
      <c r="X17" s="188"/>
      <c r="Y17" s="188"/>
      <c r="Z17" s="188"/>
      <c r="AA17" s="143"/>
      <c r="AB17" s="185"/>
      <c r="AC17" s="185"/>
      <c r="AD17" s="185"/>
      <c r="AE17" s="184"/>
      <c r="AF17" s="171"/>
      <c r="AG17" s="171"/>
      <c r="AH17" s="171"/>
      <c r="AJ17" s="171">
        <f t="shared" si="8"/>
        <v>0</v>
      </c>
      <c r="AK17" s="171">
        <f t="shared" si="9"/>
        <v>0</v>
      </c>
      <c r="AL17" s="171">
        <f t="shared" si="10"/>
        <v>0</v>
      </c>
      <c r="AM17" s="171">
        <f t="shared" si="11"/>
        <v>0</v>
      </c>
      <c r="AN17" s="171"/>
    </row>
    <row r="18" spans="1:40" ht="15.75" x14ac:dyDescent="0.25">
      <c r="A18" s="174"/>
      <c r="B18" s="178"/>
      <c r="C18" s="178"/>
      <c r="D18" s="178"/>
      <c r="E18" s="178"/>
      <c r="F18" s="178"/>
      <c r="G18" s="178"/>
      <c r="H18" s="178"/>
      <c r="I18" s="178"/>
      <c r="J18" s="312" t="s">
        <v>395</v>
      </c>
      <c r="K18" s="313">
        <f t="shared" ref="K18:P18" si="12">SUM(K9:K12,K14:K17)</f>
        <v>0</v>
      </c>
      <c r="L18" s="313">
        <f t="shared" si="12"/>
        <v>0</v>
      </c>
      <c r="M18" s="313">
        <f t="shared" si="12"/>
        <v>0</v>
      </c>
      <c r="N18" s="313">
        <f t="shared" si="12"/>
        <v>0</v>
      </c>
      <c r="O18" s="313">
        <f t="shared" si="12"/>
        <v>0</v>
      </c>
      <c r="P18" s="313">
        <f t="shared" si="12"/>
        <v>0</v>
      </c>
      <c r="Q18" s="313">
        <f t="shared" ref="Q18" si="13">SUM(Q9:Q12,Q14:Q17)</f>
        <v>0</v>
      </c>
      <c r="S18" s="191"/>
      <c r="T18" s="166"/>
      <c r="U18" s="166"/>
      <c r="V18" s="166"/>
      <c r="W18" s="166"/>
      <c r="X18" s="166"/>
      <c r="Y18" s="166"/>
      <c r="Z18" s="166"/>
      <c r="AA18" s="143"/>
      <c r="AB18" s="165"/>
      <c r="AC18" s="165"/>
      <c r="AD18" s="165"/>
      <c r="AE18" s="166">
        <f>SUM(AE9:AE12)*SUM(AE14:AE17)</f>
        <v>0</v>
      </c>
      <c r="AF18" s="166">
        <f>SUM(AF9:AF12)*SUM(AF14:AF17)</f>
        <v>0</v>
      </c>
      <c r="AG18" s="166">
        <f>SUM(AG9:AG12)*SUM(AG14:AG17)</f>
        <v>0</v>
      </c>
      <c r="AH18" s="166">
        <f>SUM(AH9:AH12)*SUM(AH14:AH17)</f>
        <v>0</v>
      </c>
    </row>
    <row r="19" spans="1:40" ht="15.75" x14ac:dyDescent="0.25">
      <c r="A19" s="174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S19" s="143"/>
      <c r="T19" s="143"/>
      <c r="U19" s="143"/>
      <c r="V19" s="143"/>
      <c r="W19" s="143"/>
      <c r="X19" s="143"/>
      <c r="Y19" s="144"/>
      <c r="Z19" s="144"/>
      <c r="AA19" s="143"/>
      <c r="AB19" s="143"/>
      <c r="AC19" s="143"/>
      <c r="AD19" s="143"/>
      <c r="AE19" s="143"/>
      <c r="AF19" s="143"/>
      <c r="AG19" s="143"/>
      <c r="AH19" s="143"/>
    </row>
    <row r="20" spans="1:40" ht="15.75" x14ac:dyDescent="0.25">
      <c r="A20" s="174"/>
      <c r="B20" s="143"/>
      <c r="C20" s="143"/>
      <c r="D20" s="143"/>
      <c r="E20" s="143"/>
      <c r="G20" s="143"/>
      <c r="H20" s="143"/>
      <c r="I20" s="143"/>
      <c r="J20" s="322" t="s">
        <v>404</v>
      </c>
      <c r="K20" s="186">
        <f>K18+'P1_podm.-odb.'!R45+'P2_podm.-el-mob.'!R45+'P3_podm.-wytw.'!R45-Podsumowanie!F20</f>
        <v>0</v>
      </c>
      <c r="L20" s="186">
        <f>L18+'P1_podm.-odb.'!V45+'P2_podm.-el-mob.'!V45+'P3_podm.-wytw.'!V45-Podsumowanie!G20</f>
        <v>0</v>
      </c>
      <c r="M20" s="186">
        <f>M18+'P1_podm.-odb.'!Z45+'P2_podm.-el-mob.'!Z45+'P3_podm.-wytw.'!Z45-Podsumowanie!H20</f>
        <v>0</v>
      </c>
      <c r="N20" s="186">
        <f>N18+'P1_podm.-odb.'!AD45+'P2_podm.-el-mob.'!AD45+'P3_podm.-wytw.'!AD45-Podsumowanie!I20</f>
        <v>0</v>
      </c>
      <c r="O20" s="186">
        <f>O18+'P1_podm.-odb.'!AH45+'P2_podm.-el-mob.'!AH45+'P3_podm.-wytw.'!AH45-Podsumowanie!J20</f>
        <v>0</v>
      </c>
      <c r="P20" s="186">
        <f>P18+'P1_podm.-odb.'!AL45+'P2_podm.-el-mob.'!AL45+'P3_podm.-wytw.'!AL45-Podsumowanie!K20</f>
        <v>0</v>
      </c>
      <c r="Q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</row>
    <row r="21" spans="1:40" ht="15.75" x14ac:dyDescent="0.25">
      <c r="A21" s="174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S21" s="143"/>
      <c r="T21" s="143"/>
      <c r="U21" s="143"/>
      <c r="V21" s="143"/>
      <c r="W21" s="143"/>
      <c r="X21" s="143"/>
      <c r="Y21" s="144"/>
      <c r="Z21" s="144"/>
      <c r="AA21" s="143"/>
      <c r="AB21" s="143"/>
      <c r="AC21" s="143"/>
      <c r="AD21" s="143"/>
      <c r="AE21" s="143"/>
      <c r="AF21" s="143"/>
      <c r="AG21" s="143"/>
      <c r="AH21" s="143"/>
    </row>
    <row r="22" spans="1:40" ht="15.75" x14ac:dyDescent="0.25">
      <c r="A22" s="174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S22" s="143"/>
      <c r="T22" s="143"/>
      <c r="U22" s="143"/>
      <c r="V22" s="143"/>
      <c r="W22" s="143"/>
      <c r="X22" s="143"/>
      <c r="Y22" s="144"/>
      <c r="Z22" s="144"/>
      <c r="AA22" s="143"/>
      <c r="AB22" s="143"/>
      <c r="AC22" s="143"/>
      <c r="AD22" s="143"/>
      <c r="AE22" s="143"/>
      <c r="AF22" s="143"/>
      <c r="AG22" s="143"/>
      <c r="AH22" s="143"/>
    </row>
    <row r="23" spans="1:40" ht="15.75" x14ac:dyDescent="0.25">
      <c r="A23" s="174"/>
      <c r="B23" s="143"/>
      <c r="C23" s="143"/>
      <c r="D23" s="143"/>
      <c r="E23" s="143"/>
      <c r="K23" s="416" t="s">
        <v>234</v>
      </c>
      <c r="L23" s="416"/>
      <c r="M23" s="416"/>
      <c r="N23" s="416"/>
      <c r="O23" s="416"/>
      <c r="P23" s="416"/>
      <c r="Q23" s="143"/>
      <c r="T23" s="416" t="s">
        <v>69</v>
      </c>
      <c r="U23" s="416"/>
      <c r="V23" s="416"/>
      <c r="W23" s="416"/>
      <c r="X23" s="416"/>
      <c r="Y23" s="416"/>
      <c r="Z23" s="416"/>
      <c r="AA23" s="143"/>
      <c r="AB23" s="143"/>
      <c r="AC23" s="143"/>
      <c r="AD23" s="143"/>
      <c r="AE23" s="143"/>
      <c r="AF23" s="143"/>
      <c r="AG23" s="143"/>
      <c r="AH23" s="143"/>
    </row>
    <row r="24" spans="1:40" ht="15.75" x14ac:dyDescent="0.25">
      <c r="A24" s="174"/>
      <c r="B24" s="143"/>
      <c r="C24" s="143"/>
      <c r="D24" s="143"/>
      <c r="E24" s="143"/>
      <c r="F24" s="51" t="s">
        <v>1</v>
      </c>
      <c r="G24" s="428" t="s">
        <v>2</v>
      </c>
      <c r="H24" s="429"/>
      <c r="I24" s="430"/>
      <c r="J24" s="52"/>
      <c r="K24" s="20">
        <f t="shared" ref="K24:P24" si="14">K5</f>
        <v>2023</v>
      </c>
      <c r="L24" s="20">
        <f t="shared" si="14"/>
        <v>2024</v>
      </c>
      <c r="M24" s="20">
        <f t="shared" si="14"/>
        <v>2025</v>
      </c>
      <c r="N24" s="20">
        <f t="shared" si="14"/>
        <v>2026</v>
      </c>
      <c r="O24" s="20">
        <f t="shared" si="14"/>
        <v>2027</v>
      </c>
      <c r="P24" s="20">
        <f t="shared" si="14"/>
        <v>2028</v>
      </c>
      <c r="Q24" s="143"/>
      <c r="T24" s="20" t="s">
        <v>70</v>
      </c>
      <c r="U24" s="20">
        <f t="shared" ref="U24:Z24" si="15">K24</f>
        <v>2023</v>
      </c>
      <c r="V24" s="20">
        <f t="shared" si="15"/>
        <v>2024</v>
      </c>
      <c r="W24" s="20">
        <f t="shared" si="15"/>
        <v>2025</v>
      </c>
      <c r="X24" s="20">
        <f t="shared" si="15"/>
        <v>2026</v>
      </c>
      <c r="Y24" s="20">
        <f t="shared" si="15"/>
        <v>2027</v>
      </c>
      <c r="Z24" s="20">
        <f t="shared" si="15"/>
        <v>2028</v>
      </c>
      <c r="AA24" s="143"/>
      <c r="AB24" s="143"/>
      <c r="AC24" s="143"/>
      <c r="AD24" s="143"/>
      <c r="AE24" s="143"/>
      <c r="AF24" s="143"/>
      <c r="AG24" s="143"/>
      <c r="AH24" s="143"/>
    </row>
    <row r="25" spans="1:40" ht="15.75" x14ac:dyDescent="0.25">
      <c r="A25" s="174"/>
      <c r="B25" s="143"/>
      <c r="C25" s="143"/>
      <c r="D25" s="143"/>
      <c r="E25" s="143"/>
      <c r="F25" s="21" t="s">
        <v>4</v>
      </c>
      <c r="G25" s="431" t="s">
        <v>5</v>
      </c>
      <c r="H25" s="432"/>
      <c r="I25" s="433"/>
      <c r="J25" s="21" t="s">
        <v>6</v>
      </c>
      <c r="K25" s="21" t="s">
        <v>7</v>
      </c>
      <c r="L25" s="21" t="s">
        <v>8</v>
      </c>
      <c r="M25" s="21" t="s">
        <v>9</v>
      </c>
      <c r="N25" s="21" t="s">
        <v>10</v>
      </c>
      <c r="O25" s="21" t="s">
        <v>11</v>
      </c>
      <c r="P25" s="21" t="s">
        <v>27</v>
      </c>
      <c r="Q25" s="143"/>
      <c r="T25" s="21" t="s">
        <v>30</v>
      </c>
      <c r="U25" s="21" t="s">
        <v>33</v>
      </c>
      <c r="V25" s="21" t="s">
        <v>35</v>
      </c>
      <c r="W25" s="21" t="s">
        <v>37</v>
      </c>
      <c r="X25" s="21" t="s">
        <v>39</v>
      </c>
      <c r="Y25" s="21" t="s">
        <v>41</v>
      </c>
      <c r="Z25" s="21" t="s">
        <v>42</v>
      </c>
      <c r="AA25" s="143"/>
      <c r="AB25" s="143"/>
      <c r="AC25" s="143"/>
      <c r="AD25" s="143"/>
      <c r="AE25" s="143"/>
      <c r="AF25" s="143"/>
      <c r="AG25" s="143"/>
      <c r="AH25" s="143"/>
    </row>
    <row r="26" spans="1:40" ht="16.5" x14ac:dyDescent="0.25">
      <c r="A26" s="174"/>
      <c r="B26" s="143"/>
      <c r="C26" s="143"/>
      <c r="D26" s="143"/>
      <c r="E26" s="143"/>
      <c r="F26" s="22"/>
      <c r="G26" s="434" t="s">
        <v>62</v>
      </c>
      <c r="H26" s="435"/>
      <c r="I26" s="436"/>
      <c r="J26" s="24" t="s">
        <v>4</v>
      </c>
      <c r="K26" s="25">
        <f t="shared" ref="K26:P26" si="16">SUM(K27:K32)</f>
        <v>0</v>
      </c>
      <c r="L26" s="25">
        <f t="shared" si="16"/>
        <v>0</v>
      </c>
      <c r="M26" s="25">
        <f t="shared" si="16"/>
        <v>0</v>
      </c>
      <c r="N26" s="25">
        <f t="shared" si="16"/>
        <v>0</v>
      </c>
      <c r="O26" s="25">
        <f t="shared" si="16"/>
        <v>0</v>
      </c>
      <c r="P26" s="25">
        <f t="shared" si="16"/>
        <v>0</v>
      </c>
      <c r="Q26" s="143"/>
      <c r="T26" s="24"/>
      <c r="U26" s="25"/>
      <c r="V26" s="25"/>
      <c r="W26" s="25"/>
      <c r="X26" s="25"/>
      <c r="Y26" s="25"/>
      <c r="Z26" s="25"/>
      <c r="AA26" s="143"/>
      <c r="AB26" s="143"/>
      <c r="AC26" s="143"/>
      <c r="AD26" s="143"/>
      <c r="AE26" s="143"/>
      <c r="AF26" s="143"/>
      <c r="AG26" s="143"/>
      <c r="AH26" s="143"/>
    </row>
    <row r="27" spans="1:40" ht="15.75" x14ac:dyDescent="0.25">
      <c r="A27" s="174"/>
      <c r="B27" s="143"/>
      <c r="C27" s="143"/>
      <c r="D27" s="143"/>
      <c r="E27" s="143"/>
      <c r="F27" s="31" t="s">
        <v>0</v>
      </c>
      <c r="G27" s="423" t="str">
        <f>'tabele techniczne'!D5</f>
        <v>Rozwój sieci dla OZE, magazynów ee, e-mobility</v>
      </c>
      <c r="H27" s="424"/>
      <c r="I27" s="425"/>
      <c r="J27" s="15" t="s">
        <v>5</v>
      </c>
      <c r="K27" s="16">
        <f t="shared" ref="K27:P32" si="17">SUMIF($S$8:$S$17,$G27,K$8:K$17)</f>
        <v>0</v>
      </c>
      <c r="L27" s="16">
        <f t="shared" si="17"/>
        <v>0</v>
      </c>
      <c r="M27" s="16">
        <f t="shared" si="17"/>
        <v>0</v>
      </c>
      <c r="N27" s="16">
        <f t="shared" si="17"/>
        <v>0</v>
      </c>
      <c r="O27" s="16">
        <f t="shared" si="17"/>
        <v>0</v>
      </c>
      <c r="P27" s="16">
        <f t="shared" si="17"/>
        <v>0</v>
      </c>
      <c r="Q27" s="143"/>
      <c r="T27" s="34" t="s">
        <v>71</v>
      </c>
      <c r="U27" s="16">
        <f>SUMIF($S$8:$S$17,$G27,U$8:U$17)</f>
        <v>0</v>
      </c>
      <c r="V27" s="16">
        <f t="shared" ref="U27:Z32" si="18">SUMIF($S$8:$S$17,$G27,V$8:V$17)</f>
        <v>0</v>
      </c>
      <c r="W27" s="16">
        <f t="shared" si="18"/>
        <v>0</v>
      </c>
      <c r="X27" s="16">
        <f t="shared" si="18"/>
        <v>0</v>
      </c>
      <c r="Y27" s="16">
        <f t="shared" si="18"/>
        <v>0</v>
      </c>
      <c r="Z27" s="16">
        <f t="shared" si="18"/>
        <v>0</v>
      </c>
      <c r="AA27" s="143"/>
      <c r="AB27" s="143"/>
      <c r="AC27" s="143"/>
      <c r="AD27" s="143"/>
      <c r="AE27" s="143"/>
      <c r="AF27" s="143"/>
      <c r="AG27" s="143"/>
      <c r="AH27" s="143"/>
    </row>
    <row r="28" spans="1:40" ht="15.75" x14ac:dyDescent="0.25">
      <c r="A28" s="174"/>
      <c r="B28" s="143"/>
      <c r="C28" s="143"/>
      <c r="D28" s="143"/>
      <c r="E28" s="143"/>
      <c r="F28" s="29" t="s">
        <v>19</v>
      </c>
      <c r="G28" s="423" t="str">
        <f>'tabele techniczne'!D6</f>
        <v>Zmiana struktury sieci WN i SN na kablową</v>
      </c>
      <c r="H28" s="424"/>
      <c r="I28" s="425"/>
      <c r="J28" s="15" t="s">
        <v>6</v>
      </c>
      <c r="K28" s="16">
        <f t="shared" si="17"/>
        <v>0</v>
      </c>
      <c r="L28" s="16">
        <f t="shared" si="17"/>
        <v>0</v>
      </c>
      <c r="M28" s="16">
        <f t="shared" si="17"/>
        <v>0</v>
      </c>
      <c r="N28" s="16">
        <f t="shared" si="17"/>
        <v>0</v>
      </c>
      <c r="O28" s="16">
        <f t="shared" si="17"/>
        <v>0</v>
      </c>
      <c r="P28" s="16">
        <f t="shared" si="17"/>
        <v>0</v>
      </c>
      <c r="Q28" s="143"/>
      <c r="T28" s="34" t="s">
        <v>71</v>
      </c>
      <c r="U28" s="16">
        <f t="shared" si="18"/>
        <v>0</v>
      </c>
      <c r="V28" s="16">
        <f t="shared" si="18"/>
        <v>0</v>
      </c>
      <c r="W28" s="16">
        <f t="shared" si="18"/>
        <v>0</v>
      </c>
      <c r="X28" s="16">
        <f t="shared" si="18"/>
        <v>0</v>
      </c>
      <c r="Y28" s="16">
        <f t="shared" si="18"/>
        <v>0</v>
      </c>
      <c r="Z28" s="16">
        <f t="shared" si="18"/>
        <v>0</v>
      </c>
      <c r="AA28" s="143"/>
      <c r="AB28" s="143"/>
      <c r="AC28" s="143"/>
      <c r="AD28" s="143"/>
      <c r="AE28" s="143"/>
      <c r="AF28" s="143"/>
      <c r="AG28" s="143"/>
      <c r="AH28" s="143"/>
    </row>
    <row r="29" spans="1:40" ht="15.75" x14ac:dyDescent="0.25">
      <c r="A29" s="174"/>
      <c r="B29" s="143"/>
      <c r="C29" s="143"/>
      <c r="D29" s="143"/>
      <c r="E29" s="143"/>
      <c r="F29" s="31" t="s">
        <v>28</v>
      </c>
      <c r="G29" s="423" t="str">
        <f>'tabele techniczne'!D7</f>
        <v>Cyfryzacja i automatyzacja</v>
      </c>
      <c r="H29" s="424"/>
      <c r="I29" s="425"/>
      <c r="J29" s="15" t="s">
        <v>7</v>
      </c>
      <c r="K29" s="16">
        <f t="shared" si="17"/>
        <v>0</v>
      </c>
      <c r="L29" s="16">
        <f t="shared" si="17"/>
        <v>0</v>
      </c>
      <c r="M29" s="16">
        <f t="shared" si="17"/>
        <v>0</v>
      </c>
      <c r="N29" s="16">
        <f t="shared" si="17"/>
        <v>0</v>
      </c>
      <c r="O29" s="16">
        <f t="shared" si="17"/>
        <v>0</v>
      </c>
      <c r="P29" s="16">
        <f t="shared" si="17"/>
        <v>0</v>
      </c>
      <c r="Q29" s="143"/>
      <c r="T29" s="34" t="s">
        <v>72</v>
      </c>
      <c r="U29" s="16">
        <f t="shared" si="18"/>
        <v>0</v>
      </c>
      <c r="V29" s="16">
        <f t="shared" si="18"/>
        <v>0</v>
      </c>
      <c r="W29" s="16">
        <f t="shared" si="18"/>
        <v>0</v>
      </c>
      <c r="X29" s="16">
        <f t="shared" si="18"/>
        <v>0</v>
      </c>
      <c r="Y29" s="16">
        <f t="shared" si="18"/>
        <v>0</v>
      </c>
      <c r="Z29" s="16">
        <f t="shared" si="18"/>
        <v>0</v>
      </c>
      <c r="AA29" s="143"/>
      <c r="AB29" s="143"/>
      <c r="AC29" s="143"/>
      <c r="AD29" s="143"/>
      <c r="AE29" s="143"/>
      <c r="AF29" s="143"/>
      <c r="AG29" s="143"/>
      <c r="AH29" s="143"/>
    </row>
    <row r="30" spans="1:40" ht="15.75" x14ac:dyDescent="0.25">
      <c r="A30" s="174"/>
      <c r="B30" s="143"/>
      <c r="C30" s="143"/>
      <c r="D30" s="143"/>
      <c r="E30" s="143"/>
      <c r="F30" s="29" t="s">
        <v>31</v>
      </c>
      <c r="G30" s="423" t="str">
        <f>'tabele techniczne'!D8</f>
        <v>Liczniki Zdalnego Odczytu</v>
      </c>
      <c r="H30" s="424"/>
      <c r="I30" s="425"/>
      <c r="J30" s="15" t="s">
        <v>8</v>
      </c>
      <c r="K30" s="16">
        <f t="shared" si="17"/>
        <v>0</v>
      </c>
      <c r="L30" s="16">
        <f t="shared" si="17"/>
        <v>0</v>
      </c>
      <c r="M30" s="16">
        <f t="shared" si="17"/>
        <v>0</v>
      </c>
      <c r="N30" s="16">
        <f t="shared" si="17"/>
        <v>0</v>
      </c>
      <c r="O30" s="16">
        <f t="shared" si="17"/>
        <v>0</v>
      </c>
      <c r="P30" s="16">
        <f t="shared" si="17"/>
        <v>0</v>
      </c>
      <c r="Q30" s="143"/>
      <c r="T30" s="34" t="s">
        <v>73</v>
      </c>
      <c r="U30" s="16">
        <f t="shared" si="18"/>
        <v>0</v>
      </c>
      <c r="V30" s="16">
        <f t="shared" si="18"/>
        <v>0</v>
      </c>
      <c r="W30" s="16">
        <f t="shared" si="18"/>
        <v>0</v>
      </c>
      <c r="X30" s="16">
        <f t="shared" si="18"/>
        <v>0</v>
      </c>
      <c r="Y30" s="16">
        <f t="shared" si="18"/>
        <v>0</v>
      </c>
      <c r="Z30" s="16">
        <f t="shared" si="18"/>
        <v>0</v>
      </c>
      <c r="AA30" s="143"/>
      <c r="AB30" s="143"/>
      <c r="AC30" s="143"/>
      <c r="AD30" s="143"/>
      <c r="AE30" s="143"/>
      <c r="AF30" s="143"/>
      <c r="AG30" s="143"/>
      <c r="AH30" s="143"/>
    </row>
    <row r="31" spans="1:40" ht="15.75" x14ac:dyDescent="0.25">
      <c r="A31" s="174"/>
      <c r="B31" s="143"/>
      <c r="C31" s="143"/>
      <c r="D31" s="143"/>
      <c r="E31" s="143"/>
      <c r="F31" s="31" t="s">
        <v>55</v>
      </c>
      <c r="G31" s="423" t="str">
        <f>'tabele techniczne'!D9</f>
        <v>Przyłączenia Klientów</v>
      </c>
      <c r="H31" s="424"/>
      <c r="I31" s="425"/>
      <c r="J31" s="15" t="s">
        <v>9</v>
      </c>
      <c r="K31" s="16">
        <f t="shared" si="17"/>
        <v>0</v>
      </c>
      <c r="L31" s="16">
        <f t="shared" si="17"/>
        <v>0</v>
      </c>
      <c r="M31" s="16">
        <f t="shared" si="17"/>
        <v>0</v>
      </c>
      <c r="N31" s="16">
        <f t="shared" si="17"/>
        <v>0</v>
      </c>
      <c r="O31" s="16">
        <f t="shared" si="17"/>
        <v>0</v>
      </c>
      <c r="P31" s="16">
        <f t="shared" si="17"/>
        <v>0</v>
      </c>
      <c r="Q31" s="143"/>
      <c r="T31" s="34" t="s">
        <v>74</v>
      </c>
      <c r="U31" s="16">
        <f t="shared" si="18"/>
        <v>0</v>
      </c>
      <c r="V31" s="16">
        <f t="shared" si="18"/>
        <v>0</v>
      </c>
      <c r="W31" s="16">
        <f t="shared" si="18"/>
        <v>0</v>
      </c>
      <c r="X31" s="16">
        <f t="shared" si="18"/>
        <v>0</v>
      </c>
      <c r="Y31" s="16">
        <f t="shared" si="18"/>
        <v>0</v>
      </c>
      <c r="Z31" s="16">
        <f t="shared" si="18"/>
        <v>0</v>
      </c>
      <c r="AA31" s="143"/>
      <c r="AB31" s="143"/>
      <c r="AC31" s="143"/>
      <c r="AD31" s="143"/>
      <c r="AE31" s="143"/>
      <c r="AF31" s="143"/>
      <c r="AG31" s="143"/>
      <c r="AH31" s="143"/>
    </row>
    <row r="32" spans="1:40" ht="15.75" x14ac:dyDescent="0.25">
      <c r="A32" s="174"/>
      <c r="B32" s="143"/>
      <c r="C32" s="143"/>
      <c r="D32" s="143"/>
      <c r="E32" s="143"/>
      <c r="F32" s="29" t="s">
        <v>58</v>
      </c>
      <c r="G32" s="423" t="str">
        <f>'tabele techniczne'!D10</f>
        <v>Pozostałe nakłady inwestycyjne</v>
      </c>
      <c r="H32" s="424"/>
      <c r="I32" s="425"/>
      <c r="J32" s="15" t="s">
        <v>10</v>
      </c>
      <c r="K32" s="16">
        <f>SUMIF($S$8:$S$17,$G32,K$8:K$17)</f>
        <v>0</v>
      </c>
      <c r="L32" s="16">
        <f t="shared" si="17"/>
        <v>0</v>
      </c>
      <c r="M32" s="16">
        <f t="shared" si="17"/>
        <v>0</v>
      </c>
      <c r="N32" s="16">
        <f t="shared" si="17"/>
        <v>0</v>
      </c>
      <c r="O32" s="16">
        <f t="shared" si="17"/>
        <v>0</v>
      </c>
      <c r="P32" s="16">
        <f t="shared" si="17"/>
        <v>0</v>
      </c>
      <c r="Q32" s="143"/>
      <c r="T32" s="34" t="s">
        <v>75</v>
      </c>
      <c r="U32" s="16">
        <f t="shared" si="18"/>
        <v>0</v>
      </c>
      <c r="V32" s="16">
        <f t="shared" si="18"/>
        <v>0</v>
      </c>
      <c r="W32" s="16">
        <f t="shared" si="18"/>
        <v>0</v>
      </c>
      <c r="X32" s="16">
        <f t="shared" si="18"/>
        <v>0</v>
      </c>
      <c r="Y32" s="16">
        <f t="shared" si="18"/>
        <v>0</v>
      </c>
      <c r="Z32" s="16">
        <f t="shared" si="18"/>
        <v>0</v>
      </c>
      <c r="AA32" s="143"/>
      <c r="AB32" s="143"/>
      <c r="AC32" s="143"/>
      <c r="AD32" s="143"/>
      <c r="AE32" s="143"/>
      <c r="AF32" s="143"/>
      <c r="AG32" s="143"/>
      <c r="AH32" s="143"/>
    </row>
    <row r="33" spans="2:21" ht="15.75" x14ac:dyDescent="0.25">
      <c r="J33" s="306" t="s">
        <v>216</v>
      </c>
      <c r="K33" s="186">
        <f t="shared" ref="K33:P33" si="19">K26-K18</f>
        <v>0</v>
      </c>
      <c r="L33" s="186">
        <f t="shared" si="19"/>
        <v>0</v>
      </c>
      <c r="M33" s="186">
        <f t="shared" si="19"/>
        <v>0</v>
      </c>
      <c r="N33" s="186">
        <f t="shared" si="19"/>
        <v>0</v>
      </c>
      <c r="O33" s="186">
        <f t="shared" si="19"/>
        <v>0</v>
      </c>
      <c r="P33" s="186">
        <f t="shared" si="19"/>
        <v>0</v>
      </c>
      <c r="Q33" s="143"/>
    </row>
    <row r="34" spans="2:21" ht="15.75" x14ac:dyDescent="0.25">
      <c r="Q34" s="143"/>
    </row>
    <row r="35" spans="2:21" ht="15.75" x14ac:dyDescent="0.25">
      <c r="B35" s="176" t="s">
        <v>0</v>
      </c>
      <c r="C35" s="295" t="s">
        <v>383</v>
      </c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73"/>
    </row>
    <row r="36" spans="2:21" ht="15.75" x14ac:dyDescent="0.25">
      <c r="B36" s="176" t="s">
        <v>19</v>
      </c>
      <c r="C36" s="295" t="s">
        <v>479</v>
      </c>
      <c r="D36" s="143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304"/>
    </row>
    <row r="37" spans="2:21" ht="15.75" x14ac:dyDescent="0.25">
      <c r="B37" s="176" t="s">
        <v>28</v>
      </c>
      <c r="C37" s="295" t="s">
        <v>484</v>
      </c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73"/>
    </row>
    <row r="38" spans="2:21" ht="15.75" x14ac:dyDescent="0.25">
      <c r="B38" s="176" t="s">
        <v>31</v>
      </c>
      <c r="C38" s="251" t="s">
        <v>480</v>
      </c>
      <c r="D38" s="299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299"/>
      <c r="P38" s="299"/>
      <c r="Q38" s="299"/>
      <c r="S38" s="143"/>
      <c r="T38" s="143"/>
      <c r="U38" s="143"/>
    </row>
    <row r="39" spans="2:21" ht="15.75" x14ac:dyDescent="0.25">
      <c r="B39" s="176"/>
      <c r="C39" s="251"/>
      <c r="D39" s="299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S39" s="143"/>
      <c r="T39" s="143"/>
      <c r="U39" s="143"/>
    </row>
    <row r="40" spans="2:21" ht="15.75" thickBot="1" x14ac:dyDescent="0.3">
      <c r="B40" s="336" t="s">
        <v>458</v>
      </c>
    </row>
    <row r="41" spans="2:21" ht="19.5" thickBot="1" x14ac:dyDescent="0.3">
      <c r="B41" s="333" t="s">
        <v>452</v>
      </c>
      <c r="C41" t="s">
        <v>455</v>
      </c>
    </row>
    <row r="42" spans="2:21" ht="19.5" thickBot="1" x14ac:dyDescent="0.3">
      <c r="B42" s="334" t="s">
        <v>453</v>
      </c>
      <c r="C42" t="s">
        <v>456</v>
      </c>
    </row>
    <row r="43" spans="2:21" ht="19.5" thickBot="1" x14ac:dyDescent="0.3">
      <c r="B43" s="335" t="s">
        <v>454</v>
      </c>
      <c r="C43" t="s">
        <v>457</v>
      </c>
    </row>
  </sheetData>
  <autoFilter ref="B6:AH18" xr:uid="{00000000-0009-0000-0000-00000F000000}"/>
  <mergeCells count="37">
    <mergeCell ref="AJ4:AM4"/>
    <mergeCell ref="AN4:AN5"/>
    <mergeCell ref="T4:T5"/>
    <mergeCell ref="U4:U5"/>
    <mergeCell ref="V4:V5"/>
    <mergeCell ref="W4:W5"/>
    <mergeCell ref="X4:X5"/>
    <mergeCell ref="Y4:Y5"/>
    <mergeCell ref="Z4:Z5"/>
    <mergeCell ref="G29:I29"/>
    <mergeCell ref="G30:I30"/>
    <mergeCell ref="G31:I31"/>
    <mergeCell ref="G32:I32"/>
    <mergeCell ref="AC4:AC5"/>
    <mergeCell ref="G24:I24"/>
    <mergeCell ref="G25:I25"/>
    <mergeCell ref="G26:I26"/>
    <mergeCell ref="G27:I27"/>
    <mergeCell ref="G28:I28"/>
    <mergeCell ref="G3:G5"/>
    <mergeCell ref="S3:S5"/>
    <mergeCell ref="K23:P23"/>
    <mergeCell ref="T23:Z23"/>
    <mergeCell ref="H3:H5"/>
    <mergeCell ref="I3:I5"/>
    <mergeCell ref="J4:Q4"/>
    <mergeCell ref="J3:Q3"/>
    <mergeCell ref="AB3:AH3"/>
    <mergeCell ref="AB4:AB5"/>
    <mergeCell ref="AE4:AH4"/>
    <mergeCell ref="T3:Z3"/>
    <mergeCell ref="AD4:AD5"/>
    <mergeCell ref="B3:B5"/>
    <mergeCell ref="C3:C5"/>
    <mergeCell ref="D3:D5"/>
    <mergeCell ref="E3:E5"/>
    <mergeCell ref="F3:F5"/>
  </mergeCells>
  <dataValidations count="1">
    <dataValidation type="list" allowBlank="1" showInputMessage="1" showErrorMessage="1" sqref="S14:S17 S9:S12" xr:uid="{00000000-0002-0000-0F00-000000000000}">
      <formula1>INDIRECT("legenda[Nazwa sk. Kategorii]")</formula1>
    </dataValidation>
  </dataValidations>
  <pageMargins left="0.7" right="0.7" top="0.75" bottom="0.75" header="0.3" footer="0.3"/>
  <pageSetup paperSize="9" scale="1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B2:K9"/>
  <sheetViews>
    <sheetView view="pageBreakPreview" zoomScale="85" zoomScaleNormal="70" zoomScaleSheetLayoutView="85" workbookViewId="0">
      <selection activeCell="F7" sqref="F7"/>
    </sheetView>
  </sheetViews>
  <sheetFormatPr defaultColWidth="9.140625" defaultRowHeight="15" x14ac:dyDescent="0.25"/>
  <cols>
    <col min="1" max="1" width="4" style="257" customWidth="1"/>
    <col min="2" max="2" width="5.42578125" style="257" customWidth="1"/>
    <col min="3" max="3" width="53.85546875" style="257" customWidth="1"/>
    <col min="4" max="4" width="4.140625" style="257" customWidth="1"/>
    <col min="5" max="11" width="11" style="257" customWidth="1"/>
    <col min="12" max="12" width="4.42578125" style="257" customWidth="1"/>
    <col min="13" max="19" width="11" style="257" customWidth="1"/>
    <col min="20" max="16384" width="9.140625" style="257"/>
  </cols>
  <sheetData>
    <row r="2" spans="2:11" ht="15.75" x14ac:dyDescent="0.25">
      <c r="B2" s="39" t="s">
        <v>445</v>
      </c>
    </row>
    <row r="3" spans="2:11" ht="14.45" customHeight="1" x14ac:dyDescent="0.25">
      <c r="E3" s="482" t="s">
        <v>78</v>
      </c>
      <c r="F3" s="482"/>
      <c r="G3" s="482"/>
      <c r="H3" s="482"/>
      <c r="I3" s="482"/>
      <c r="J3" s="482"/>
      <c r="K3" s="483"/>
    </row>
    <row r="4" spans="2:11" ht="31.5" customHeight="1" x14ac:dyDescent="0.25">
      <c r="E4" s="45">
        <f>F4-1</f>
        <v>2022</v>
      </c>
      <c r="F4" s="45">
        <f>Podsumowanie!F4</f>
        <v>2023</v>
      </c>
      <c r="G4" s="45">
        <f>Podsumowanie!G4</f>
        <v>2024</v>
      </c>
      <c r="H4" s="45">
        <f>Podsumowanie!H4</f>
        <v>2025</v>
      </c>
      <c r="I4" s="45">
        <f>Podsumowanie!I4</f>
        <v>2026</v>
      </c>
      <c r="J4" s="45">
        <f>Podsumowanie!J4</f>
        <v>2027</v>
      </c>
      <c r="K4" s="45">
        <f>Podsumowanie!K4</f>
        <v>2028</v>
      </c>
    </row>
    <row r="5" spans="2:11" ht="15.75" x14ac:dyDescent="0.25">
      <c r="B5" s="51" t="s">
        <v>1</v>
      </c>
      <c r="C5" s="51" t="s">
        <v>2</v>
      </c>
      <c r="D5" s="346"/>
      <c r="E5" s="46" t="s">
        <v>73</v>
      </c>
      <c r="F5" s="46" t="s">
        <v>73</v>
      </c>
      <c r="G5" s="46" t="s">
        <v>73</v>
      </c>
      <c r="H5" s="46" t="s">
        <v>73</v>
      </c>
      <c r="I5" s="46" t="s">
        <v>73</v>
      </c>
      <c r="J5" s="46" t="s">
        <v>73</v>
      </c>
      <c r="K5" s="46" t="s">
        <v>73</v>
      </c>
    </row>
    <row r="6" spans="2:11" x14ac:dyDescent="0.25">
      <c r="B6" s="47" t="s">
        <v>4</v>
      </c>
      <c r="C6" s="47" t="s">
        <v>5</v>
      </c>
      <c r="D6" s="47" t="s">
        <v>6</v>
      </c>
      <c r="E6" s="47" t="s">
        <v>7</v>
      </c>
      <c r="F6" s="47" t="s">
        <v>8</v>
      </c>
      <c r="G6" s="47" t="s">
        <v>9</v>
      </c>
      <c r="H6" s="47" t="s">
        <v>10</v>
      </c>
      <c r="I6" s="47" t="s">
        <v>11</v>
      </c>
      <c r="J6" s="47" t="s">
        <v>27</v>
      </c>
      <c r="K6" s="47" t="s">
        <v>30</v>
      </c>
    </row>
    <row r="7" spans="2:11" x14ac:dyDescent="0.25">
      <c r="B7" s="480" t="s">
        <v>446</v>
      </c>
      <c r="C7" s="481"/>
      <c r="D7" s="49" t="s">
        <v>4</v>
      </c>
      <c r="E7" s="54" t="e">
        <f t="shared" ref="E7:K7" si="0">E9/E8</f>
        <v>#DIV/0!</v>
      </c>
      <c r="F7" s="54" t="e">
        <f t="shared" si="0"/>
        <v>#DIV/0!</v>
      </c>
      <c r="G7" s="54" t="e">
        <f t="shared" si="0"/>
        <v>#DIV/0!</v>
      </c>
      <c r="H7" s="54" t="e">
        <f t="shared" si="0"/>
        <v>#DIV/0!</v>
      </c>
      <c r="I7" s="54" t="e">
        <f t="shared" si="0"/>
        <v>#DIV/0!</v>
      </c>
      <c r="J7" s="54" t="e">
        <f t="shared" si="0"/>
        <v>#DIV/0!</v>
      </c>
      <c r="K7" s="54" t="e">
        <f t="shared" si="0"/>
        <v>#DIV/0!</v>
      </c>
    </row>
    <row r="8" spans="2:11" x14ac:dyDescent="0.25">
      <c r="B8" s="243" t="s">
        <v>0</v>
      </c>
      <c r="C8" s="244" t="s">
        <v>360</v>
      </c>
      <c r="D8" s="245" t="s">
        <v>5</v>
      </c>
      <c r="E8" s="246"/>
      <c r="F8" s="246"/>
      <c r="G8" s="246"/>
      <c r="H8" s="246"/>
      <c r="I8" s="246"/>
      <c r="J8" s="246"/>
      <c r="K8" s="246"/>
    </row>
    <row r="9" spans="2:11" x14ac:dyDescent="0.25">
      <c r="B9" s="243" t="s">
        <v>19</v>
      </c>
      <c r="C9" s="244" t="s">
        <v>359</v>
      </c>
      <c r="D9" s="245" t="s">
        <v>6</v>
      </c>
      <c r="E9" s="246"/>
      <c r="F9" s="246"/>
      <c r="G9" s="246"/>
      <c r="H9" s="246"/>
      <c r="I9" s="246"/>
      <c r="J9" s="246"/>
      <c r="K9" s="246"/>
    </row>
  </sheetData>
  <mergeCells count="2">
    <mergeCell ref="B7:C7"/>
    <mergeCell ref="E3:K3"/>
  </mergeCells>
  <pageMargins left="0.7" right="0.7" top="0.75" bottom="0.75" header="0.3" footer="0.3"/>
  <pageSetup paperSize="9" scale="6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</sheetPr>
  <dimension ref="A1:S41"/>
  <sheetViews>
    <sheetView view="pageBreakPreview" zoomScale="70" zoomScaleNormal="55" zoomScaleSheetLayoutView="70" workbookViewId="0"/>
  </sheetViews>
  <sheetFormatPr defaultColWidth="9.140625" defaultRowHeight="12.75" x14ac:dyDescent="0.2"/>
  <cols>
    <col min="1" max="1" width="4" style="349" customWidth="1"/>
    <col min="2" max="2" width="6.85546875" style="349" customWidth="1"/>
    <col min="3" max="3" width="53.85546875" style="362" customWidth="1"/>
    <col min="4" max="4" width="5.140625" style="270" customWidth="1"/>
    <col min="5" max="16" width="11.85546875" style="349" customWidth="1"/>
    <col min="17" max="16384" width="9.140625" style="349"/>
  </cols>
  <sheetData>
    <row r="1" spans="1:19" x14ac:dyDescent="0.2">
      <c r="A1" s="347"/>
      <c r="B1" s="130"/>
      <c r="C1" s="265"/>
      <c r="D1" s="266"/>
      <c r="E1" s="348"/>
      <c r="F1" s="348"/>
      <c r="G1" s="348"/>
      <c r="H1" s="348"/>
      <c r="I1" s="348"/>
      <c r="J1" s="348"/>
      <c r="K1" s="264"/>
      <c r="L1" s="264"/>
      <c r="M1" s="347"/>
      <c r="N1" s="347"/>
      <c r="O1" s="347"/>
      <c r="P1" s="347"/>
      <c r="Q1" s="347"/>
      <c r="R1" s="347"/>
      <c r="S1" s="347"/>
    </row>
    <row r="2" spans="1:19" s="267" customFormat="1" ht="15.75" x14ac:dyDescent="0.2">
      <c r="A2" s="347"/>
      <c r="B2" s="286" t="s">
        <v>326</v>
      </c>
      <c r="C2" s="286"/>
      <c r="D2" s="286"/>
      <c r="E2" s="286"/>
      <c r="F2" s="286"/>
      <c r="G2" s="286"/>
      <c r="H2" s="286"/>
      <c r="I2" s="286"/>
      <c r="J2" s="286"/>
      <c r="K2" s="286"/>
    </row>
    <row r="3" spans="1:19" x14ac:dyDescent="0.2">
      <c r="A3" s="347"/>
      <c r="B3" s="490" t="s">
        <v>2</v>
      </c>
      <c r="C3" s="491"/>
      <c r="D3" s="490"/>
      <c r="E3" s="338">
        <f>Podsumowanie!F4</f>
        <v>2023</v>
      </c>
      <c r="F3" s="338">
        <f>Podsumowanie!G4</f>
        <v>2024</v>
      </c>
      <c r="G3" s="338">
        <f>Podsumowanie!H4</f>
        <v>2025</v>
      </c>
      <c r="H3" s="338">
        <f>Podsumowanie!I4</f>
        <v>2026</v>
      </c>
      <c r="I3" s="338">
        <f>Podsumowanie!J4</f>
        <v>2027</v>
      </c>
      <c r="J3" s="338">
        <f>Podsumowanie!K4</f>
        <v>2028</v>
      </c>
    </row>
    <row r="4" spans="1:19" x14ac:dyDescent="0.2">
      <c r="A4" s="347"/>
      <c r="B4" s="279" t="s">
        <v>4</v>
      </c>
      <c r="C4" s="279" t="s">
        <v>5</v>
      </c>
      <c r="D4" s="280" t="s">
        <v>6</v>
      </c>
      <c r="E4" s="279" t="s">
        <v>7</v>
      </c>
      <c r="F4" s="279" t="s">
        <v>8</v>
      </c>
      <c r="G4" s="279" t="s">
        <v>9</v>
      </c>
      <c r="H4" s="279" t="s">
        <v>10</v>
      </c>
      <c r="I4" s="279" t="s">
        <v>11</v>
      </c>
      <c r="J4" s="279" t="s">
        <v>27</v>
      </c>
    </row>
    <row r="5" spans="1:19" x14ac:dyDescent="0.2">
      <c r="A5" s="347"/>
      <c r="B5" s="487" t="s">
        <v>282</v>
      </c>
      <c r="C5" s="488" t="s">
        <v>283</v>
      </c>
      <c r="D5" s="489"/>
      <c r="E5" s="350"/>
      <c r="F5" s="350"/>
      <c r="G5" s="350"/>
      <c r="H5" s="350"/>
      <c r="I5" s="350"/>
      <c r="J5" s="350"/>
      <c r="K5" s="264"/>
      <c r="L5" s="264"/>
      <c r="M5" s="347"/>
      <c r="N5" s="347"/>
      <c r="O5" s="347"/>
      <c r="P5" s="347"/>
      <c r="Q5" s="347"/>
      <c r="R5" s="347"/>
      <c r="S5" s="347"/>
    </row>
    <row r="6" spans="1:19" ht="15" x14ac:dyDescent="0.2">
      <c r="A6" s="347"/>
      <c r="B6" s="133" t="s">
        <v>284</v>
      </c>
      <c r="C6" s="281" t="s">
        <v>285</v>
      </c>
      <c r="D6" s="282" t="s">
        <v>286</v>
      </c>
      <c r="E6" s="128"/>
      <c r="F6" s="128"/>
      <c r="G6" s="128"/>
      <c r="H6" s="128"/>
      <c r="I6" s="128"/>
      <c r="J6" s="128"/>
      <c r="K6" s="264"/>
      <c r="L6" s="264"/>
      <c r="M6" s="347"/>
      <c r="N6" s="347"/>
      <c r="O6" s="347"/>
      <c r="P6" s="347"/>
      <c r="Q6" s="347"/>
      <c r="R6" s="347"/>
      <c r="S6" s="347"/>
    </row>
    <row r="7" spans="1:19" x14ac:dyDescent="0.2">
      <c r="A7" s="347"/>
      <c r="B7" s="133" t="s">
        <v>15</v>
      </c>
      <c r="C7" s="283" t="s">
        <v>287</v>
      </c>
      <c r="D7" s="282" t="s">
        <v>286</v>
      </c>
      <c r="E7" s="128"/>
      <c r="F7" s="128"/>
      <c r="G7" s="128"/>
      <c r="H7" s="128"/>
      <c r="I7" s="128"/>
      <c r="J7" s="128"/>
      <c r="K7" s="264"/>
      <c r="L7" s="264"/>
      <c r="M7" s="347"/>
      <c r="N7" s="347"/>
      <c r="O7" s="347"/>
      <c r="P7" s="347"/>
      <c r="Q7" s="347"/>
      <c r="R7" s="347"/>
      <c r="S7" s="347"/>
    </row>
    <row r="8" spans="1:19" ht="15" x14ac:dyDescent="0.2">
      <c r="A8" s="347"/>
      <c r="B8" s="133" t="s">
        <v>288</v>
      </c>
      <c r="C8" s="281" t="s">
        <v>289</v>
      </c>
      <c r="D8" s="282" t="s">
        <v>290</v>
      </c>
      <c r="E8" s="128"/>
      <c r="F8" s="128"/>
      <c r="G8" s="128"/>
      <c r="H8" s="128"/>
      <c r="I8" s="128"/>
      <c r="J8" s="128"/>
      <c r="K8" s="264"/>
      <c r="L8" s="264"/>
      <c r="M8" s="347"/>
      <c r="N8" s="347"/>
      <c r="O8" s="347"/>
      <c r="P8" s="347"/>
      <c r="Q8" s="347"/>
      <c r="R8" s="347"/>
      <c r="S8" s="347"/>
    </row>
    <row r="9" spans="1:19" ht="15" x14ac:dyDescent="0.2">
      <c r="A9" s="347"/>
      <c r="B9" s="133" t="s">
        <v>291</v>
      </c>
      <c r="C9" s="281" t="s">
        <v>292</v>
      </c>
      <c r="D9" s="282" t="s">
        <v>293</v>
      </c>
      <c r="E9" s="128"/>
      <c r="F9" s="128"/>
      <c r="G9" s="128"/>
      <c r="H9" s="128"/>
      <c r="I9" s="128"/>
      <c r="J9" s="128"/>
      <c r="K9" s="264"/>
      <c r="L9" s="264"/>
      <c r="M9" s="347"/>
      <c r="N9" s="347"/>
      <c r="O9" s="347"/>
      <c r="P9" s="347"/>
      <c r="Q9" s="347"/>
      <c r="R9" s="347"/>
      <c r="S9" s="347"/>
    </row>
    <row r="10" spans="1:19" x14ac:dyDescent="0.2">
      <c r="A10" s="347"/>
      <c r="B10" s="487" t="s">
        <v>294</v>
      </c>
      <c r="C10" s="488" t="s">
        <v>283</v>
      </c>
      <c r="D10" s="489"/>
      <c r="E10" s="351"/>
      <c r="F10" s="351"/>
      <c r="G10" s="351"/>
      <c r="H10" s="351"/>
      <c r="I10" s="351"/>
      <c r="J10" s="351"/>
      <c r="K10" s="264"/>
      <c r="L10" s="264"/>
      <c r="M10" s="347"/>
      <c r="N10" s="347"/>
      <c r="O10" s="347"/>
      <c r="P10" s="347"/>
      <c r="Q10" s="347"/>
      <c r="R10" s="347"/>
      <c r="S10" s="347"/>
    </row>
    <row r="11" spans="1:19" ht="15" x14ac:dyDescent="0.2">
      <c r="A11" s="347"/>
      <c r="B11" s="133" t="s">
        <v>284</v>
      </c>
      <c r="C11" s="281" t="s">
        <v>285</v>
      </c>
      <c r="D11" s="282" t="s">
        <v>286</v>
      </c>
      <c r="E11" s="128"/>
      <c r="F11" s="128"/>
      <c r="G11" s="128"/>
      <c r="H11" s="128"/>
      <c r="I11" s="128"/>
      <c r="J11" s="128"/>
      <c r="K11" s="264"/>
      <c r="L11" s="264"/>
      <c r="M11" s="347"/>
      <c r="N11" s="347"/>
      <c r="O11" s="347"/>
      <c r="P11" s="347"/>
      <c r="Q11" s="347"/>
      <c r="R11" s="347"/>
      <c r="S11" s="347"/>
    </row>
    <row r="12" spans="1:19" x14ac:dyDescent="0.2">
      <c r="A12" s="347"/>
      <c r="B12" s="133" t="s">
        <v>15</v>
      </c>
      <c r="C12" s="284" t="s">
        <v>287</v>
      </c>
      <c r="D12" s="282" t="s">
        <v>286</v>
      </c>
      <c r="E12" s="128"/>
      <c r="F12" s="128"/>
      <c r="G12" s="128"/>
      <c r="H12" s="128"/>
      <c r="I12" s="128"/>
      <c r="J12" s="128"/>
      <c r="K12" s="264"/>
      <c r="L12" s="264"/>
      <c r="M12" s="347"/>
      <c r="N12" s="347"/>
      <c r="O12" s="347"/>
      <c r="P12" s="347"/>
      <c r="Q12" s="347"/>
      <c r="R12" s="347"/>
      <c r="S12" s="347"/>
    </row>
    <row r="13" spans="1:19" ht="15" x14ac:dyDescent="0.2">
      <c r="A13" s="347"/>
      <c r="B13" s="133" t="s">
        <v>288</v>
      </c>
      <c r="C13" s="281" t="str">
        <f>C8</f>
        <v>Ilość dostarczanej energii *</v>
      </c>
      <c r="D13" s="282" t="s">
        <v>290</v>
      </c>
      <c r="E13" s="128"/>
      <c r="F13" s="128"/>
      <c r="G13" s="128"/>
      <c r="H13" s="128"/>
      <c r="I13" s="128"/>
      <c r="J13" s="128"/>
      <c r="K13" s="264"/>
      <c r="L13" s="264"/>
      <c r="M13" s="347"/>
      <c r="N13" s="347"/>
      <c r="O13" s="347"/>
      <c r="P13" s="347"/>
      <c r="Q13" s="347"/>
      <c r="R13" s="347"/>
      <c r="S13" s="347"/>
    </row>
    <row r="14" spans="1:19" ht="15" x14ac:dyDescent="0.2">
      <c r="A14" s="347"/>
      <c r="B14" s="133" t="s">
        <v>291</v>
      </c>
      <c r="C14" s="281" t="str">
        <f>C9</f>
        <v>Moc umowna **</v>
      </c>
      <c r="D14" s="282" t="s">
        <v>293</v>
      </c>
      <c r="E14" s="128"/>
      <c r="F14" s="128"/>
      <c r="G14" s="128"/>
      <c r="H14" s="128"/>
      <c r="I14" s="128"/>
      <c r="J14" s="128"/>
      <c r="K14" s="264"/>
      <c r="L14" s="264"/>
      <c r="M14" s="347"/>
      <c r="N14" s="347"/>
      <c r="O14" s="347"/>
      <c r="P14" s="347"/>
      <c r="Q14" s="347"/>
      <c r="R14" s="347"/>
      <c r="S14" s="347"/>
    </row>
    <row r="15" spans="1:19" x14ac:dyDescent="0.2">
      <c r="A15" s="347"/>
      <c r="B15" s="487" t="s">
        <v>295</v>
      </c>
      <c r="C15" s="488" t="s">
        <v>283</v>
      </c>
      <c r="D15" s="489"/>
      <c r="E15" s="351"/>
      <c r="F15" s="351"/>
      <c r="G15" s="351"/>
      <c r="H15" s="351"/>
      <c r="I15" s="351"/>
      <c r="J15" s="351"/>
      <c r="K15" s="264"/>
      <c r="L15" s="264"/>
      <c r="M15" s="347"/>
      <c r="N15" s="347"/>
      <c r="O15" s="347"/>
      <c r="P15" s="347"/>
      <c r="Q15" s="347"/>
      <c r="R15" s="347"/>
      <c r="S15" s="347"/>
    </row>
    <row r="16" spans="1:19" ht="15" x14ac:dyDescent="0.2">
      <c r="A16" s="347"/>
      <c r="B16" s="133" t="s">
        <v>284</v>
      </c>
      <c r="C16" s="281" t="s">
        <v>285</v>
      </c>
      <c r="D16" s="282" t="s">
        <v>286</v>
      </c>
      <c r="E16" s="128"/>
      <c r="F16" s="128"/>
      <c r="G16" s="128"/>
      <c r="H16" s="128"/>
      <c r="I16" s="128"/>
      <c r="J16" s="128"/>
      <c r="K16" s="264"/>
      <c r="L16" s="264"/>
      <c r="M16" s="347"/>
      <c r="N16" s="347"/>
      <c r="O16" s="347"/>
      <c r="P16" s="347"/>
      <c r="Q16" s="347"/>
      <c r="R16" s="347"/>
      <c r="S16" s="347"/>
    </row>
    <row r="17" spans="1:19" x14ac:dyDescent="0.2">
      <c r="A17" s="347"/>
      <c r="B17" s="133" t="s">
        <v>15</v>
      </c>
      <c r="C17" s="284" t="s">
        <v>287</v>
      </c>
      <c r="D17" s="282" t="s">
        <v>286</v>
      </c>
      <c r="E17" s="128"/>
      <c r="F17" s="128"/>
      <c r="G17" s="128"/>
      <c r="H17" s="128"/>
      <c r="I17" s="128"/>
      <c r="J17" s="128"/>
      <c r="K17" s="264"/>
      <c r="L17" s="264"/>
      <c r="M17" s="347"/>
      <c r="N17" s="347"/>
      <c r="O17" s="347"/>
      <c r="P17" s="347"/>
      <c r="Q17" s="347"/>
      <c r="R17" s="347"/>
      <c r="S17" s="347"/>
    </row>
    <row r="18" spans="1:19" ht="15" x14ac:dyDescent="0.2">
      <c r="A18" s="347"/>
      <c r="B18" s="133" t="s">
        <v>288</v>
      </c>
      <c r="C18" s="281" t="str">
        <f>C13</f>
        <v>Ilość dostarczanej energii *</v>
      </c>
      <c r="D18" s="282" t="s">
        <v>290</v>
      </c>
      <c r="E18" s="128"/>
      <c r="F18" s="128"/>
      <c r="G18" s="128"/>
      <c r="H18" s="128"/>
      <c r="I18" s="128"/>
      <c r="J18" s="128"/>
      <c r="K18" s="264"/>
      <c r="L18" s="264"/>
      <c r="M18" s="347"/>
      <c r="N18" s="347"/>
      <c r="O18" s="347"/>
      <c r="P18" s="347"/>
      <c r="Q18" s="347"/>
      <c r="R18" s="347"/>
      <c r="S18" s="347"/>
    </row>
    <row r="19" spans="1:19" ht="15" x14ac:dyDescent="0.2">
      <c r="A19" s="347"/>
      <c r="B19" s="133" t="s">
        <v>291</v>
      </c>
      <c r="C19" s="281" t="str">
        <f>C14</f>
        <v>Moc umowna **</v>
      </c>
      <c r="D19" s="282" t="s">
        <v>293</v>
      </c>
      <c r="E19" s="128"/>
      <c r="F19" s="128"/>
      <c r="G19" s="128"/>
      <c r="H19" s="128"/>
      <c r="I19" s="128"/>
      <c r="J19" s="128"/>
      <c r="K19" s="264"/>
      <c r="L19" s="264"/>
      <c r="M19" s="347"/>
      <c r="N19" s="347"/>
      <c r="O19" s="347"/>
      <c r="P19" s="347"/>
      <c r="Q19" s="347"/>
      <c r="R19" s="347"/>
      <c r="S19" s="347"/>
    </row>
    <row r="20" spans="1:19" x14ac:dyDescent="0.2">
      <c r="A20" s="347"/>
      <c r="B20" s="487" t="s">
        <v>296</v>
      </c>
      <c r="C20" s="488"/>
      <c r="D20" s="489"/>
      <c r="E20" s="351"/>
      <c r="F20" s="351"/>
      <c r="G20" s="351"/>
      <c r="H20" s="351"/>
      <c r="I20" s="351"/>
      <c r="J20" s="351"/>
      <c r="K20" s="264"/>
      <c r="L20" s="264"/>
      <c r="M20" s="347"/>
      <c r="N20" s="347"/>
      <c r="O20" s="347"/>
      <c r="P20" s="347"/>
      <c r="Q20" s="347"/>
      <c r="R20" s="347"/>
      <c r="S20" s="347"/>
    </row>
    <row r="21" spans="1:19" ht="15" x14ac:dyDescent="0.2">
      <c r="A21" s="347"/>
      <c r="B21" s="133" t="s">
        <v>284</v>
      </c>
      <c r="C21" s="281" t="s">
        <v>285</v>
      </c>
      <c r="D21" s="282" t="s">
        <v>286</v>
      </c>
      <c r="E21" s="128">
        <f t="shared" ref="E21:J24" si="0">E6+E11+E16</f>
        <v>0</v>
      </c>
      <c r="F21" s="128">
        <f t="shared" si="0"/>
        <v>0</v>
      </c>
      <c r="G21" s="128">
        <f t="shared" si="0"/>
        <v>0</v>
      </c>
      <c r="H21" s="128">
        <f t="shared" si="0"/>
        <v>0</v>
      </c>
      <c r="I21" s="128">
        <f t="shared" si="0"/>
        <v>0</v>
      </c>
      <c r="J21" s="128">
        <f t="shared" si="0"/>
        <v>0</v>
      </c>
      <c r="K21" s="264"/>
      <c r="L21" s="264"/>
      <c r="M21" s="347"/>
      <c r="N21" s="347"/>
      <c r="O21" s="347"/>
      <c r="P21" s="347"/>
      <c r="Q21" s="347"/>
      <c r="R21" s="347"/>
      <c r="S21" s="347"/>
    </row>
    <row r="22" spans="1:19" x14ac:dyDescent="0.2">
      <c r="A22" s="347"/>
      <c r="B22" s="133" t="s">
        <v>15</v>
      </c>
      <c r="C22" s="284" t="s">
        <v>287</v>
      </c>
      <c r="D22" s="282" t="s">
        <v>286</v>
      </c>
      <c r="E22" s="128">
        <f t="shared" si="0"/>
        <v>0</v>
      </c>
      <c r="F22" s="128">
        <f t="shared" si="0"/>
        <v>0</v>
      </c>
      <c r="G22" s="128">
        <f t="shared" si="0"/>
        <v>0</v>
      </c>
      <c r="H22" s="128">
        <f t="shared" si="0"/>
        <v>0</v>
      </c>
      <c r="I22" s="128">
        <f t="shared" si="0"/>
        <v>0</v>
      </c>
      <c r="J22" s="128">
        <f t="shared" si="0"/>
        <v>0</v>
      </c>
      <c r="K22" s="264"/>
      <c r="L22" s="264"/>
      <c r="M22" s="347"/>
      <c r="N22" s="347"/>
      <c r="O22" s="347"/>
      <c r="P22" s="347"/>
      <c r="Q22" s="347"/>
      <c r="R22" s="347"/>
      <c r="S22" s="347"/>
    </row>
    <row r="23" spans="1:19" ht="15" x14ac:dyDescent="0.2">
      <c r="A23" s="347"/>
      <c r="B23" s="133" t="s">
        <v>288</v>
      </c>
      <c r="C23" s="281" t="str">
        <f>C18</f>
        <v>Ilość dostarczanej energii *</v>
      </c>
      <c r="D23" s="282" t="s">
        <v>290</v>
      </c>
      <c r="E23" s="128">
        <f t="shared" si="0"/>
        <v>0</v>
      </c>
      <c r="F23" s="128">
        <f t="shared" si="0"/>
        <v>0</v>
      </c>
      <c r="G23" s="128">
        <f t="shared" si="0"/>
        <v>0</v>
      </c>
      <c r="H23" s="128">
        <f t="shared" si="0"/>
        <v>0</v>
      </c>
      <c r="I23" s="128">
        <f t="shared" si="0"/>
        <v>0</v>
      </c>
      <c r="J23" s="128">
        <f t="shared" si="0"/>
        <v>0</v>
      </c>
      <c r="K23" s="264"/>
      <c r="L23" s="264"/>
      <c r="M23" s="347"/>
      <c r="N23" s="347"/>
      <c r="O23" s="347"/>
      <c r="P23" s="347"/>
      <c r="Q23" s="347"/>
      <c r="R23" s="347"/>
      <c r="S23" s="347"/>
    </row>
    <row r="24" spans="1:19" ht="15" x14ac:dyDescent="0.2">
      <c r="A24" s="347"/>
      <c r="B24" s="133" t="s">
        <v>291</v>
      </c>
      <c r="C24" s="281" t="str">
        <f>C19</f>
        <v>Moc umowna **</v>
      </c>
      <c r="D24" s="282" t="s">
        <v>293</v>
      </c>
      <c r="E24" s="128">
        <f t="shared" si="0"/>
        <v>0</v>
      </c>
      <c r="F24" s="128">
        <f t="shared" si="0"/>
        <v>0</v>
      </c>
      <c r="G24" s="128">
        <f t="shared" si="0"/>
        <v>0</v>
      </c>
      <c r="H24" s="128">
        <f t="shared" si="0"/>
        <v>0</v>
      </c>
      <c r="I24" s="128">
        <f t="shared" si="0"/>
        <v>0</v>
      </c>
      <c r="J24" s="128">
        <f t="shared" si="0"/>
        <v>0</v>
      </c>
      <c r="K24" s="264"/>
      <c r="L24" s="264"/>
      <c r="M24" s="347"/>
      <c r="N24" s="347"/>
      <c r="O24" s="347"/>
      <c r="P24" s="347"/>
      <c r="Q24" s="347"/>
      <c r="R24" s="347"/>
      <c r="S24" s="347"/>
    </row>
    <row r="25" spans="1:19" ht="15" x14ac:dyDescent="0.2">
      <c r="A25" s="347"/>
      <c r="B25" s="133" t="s">
        <v>297</v>
      </c>
      <c r="C25" s="281" t="s">
        <v>298</v>
      </c>
      <c r="D25" s="282" t="s">
        <v>293</v>
      </c>
      <c r="E25" s="128"/>
      <c r="F25" s="128"/>
      <c r="G25" s="128"/>
      <c r="H25" s="128"/>
      <c r="I25" s="128"/>
      <c r="J25" s="128"/>
      <c r="K25" s="264"/>
      <c r="L25" s="264"/>
      <c r="M25" s="347"/>
      <c r="N25" s="347"/>
      <c r="O25" s="347"/>
      <c r="P25" s="347"/>
      <c r="Q25" s="347"/>
      <c r="R25" s="347"/>
      <c r="S25" s="347"/>
    </row>
    <row r="26" spans="1:19" x14ac:dyDescent="0.2">
      <c r="A26" s="347"/>
      <c r="B26" s="130"/>
      <c r="C26" s="265"/>
      <c r="D26" s="266"/>
      <c r="E26" s="348"/>
      <c r="F26" s="348"/>
      <c r="G26" s="348"/>
      <c r="H26" s="348"/>
      <c r="I26" s="348"/>
      <c r="J26" s="348"/>
      <c r="K26" s="264"/>
      <c r="L26" s="264"/>
      <c r="M26" s="347"/>
      <c r="N26" s="347"/>
      <c r="O26" s="347"/>
      <c r="P26" s="347"/>
      <c r="Q26" s="347"/>
      <c r="R26" s="347"/>
      <c r="S26" s="347"/>
    </row>
    <row r="27" spans="1:19" x14ac:dyDescent="0.2">
      <c r="C27" s="349"/>
      <c r="D27" s="349"/>
    </row>
    <row r="28" spans="1:19" ht="15.75" x14ac:dyDescent="0.2">
      <c r="B28" s="268" t="s">
        <v>394</v>
      </c>
      <c r="C28" s="268"/>
      <c r="D28" s="268"/>
      <c r="E28" s="268"/>
      <c r="F28" s="268"/>
      <c r="G28" s="268"/>
      <c r="H28" s="268"/>
      <c r="I28" s="268"/>
      <c r="J28" s="268"/>
      <c r="K28" s="268"/>
    </row>
    <row r="29" spans="1:19" x14ac:dyDescent="0.2">
      <c r="B29" s="484" t="s">
        <v>2</v>
      </c>
      <c r="C29" s="484"/>
      <c r="D29" s="484"/>
      <c r="E29" s="484">
        <f>E3</f>
        <v>2023</v>
      </c>
      <c r="F29" s="485"/>
      <c r="G29" s="484">
        <f>F3</f>
        <v>2024</v>
      </c>
      <c r="H29" s="485"/>
      <c r="I29" s="484">
        <f>G3</f>
        <v>2025</v>
      </c>
      <c r="J29" s="485"/>
      <c r="K29" s="484">
        <f>H3</f>
        <v>2026</v>
      </c>
      <c r="L29" s="485"/>
      <c r="M29" s="484">
        <f>I3</f>
        <v>2027</v>
      </c>
      <c r="N29" s="485"/>
      <c r="O29" s="484">
        <f>J3</f>
        <v>2028</v>
      </c>
      <c r="P29" s="485"/>
    </row>
    <row r="30" spans="1:19" ht="28.5" x14ac:dyDescent="0.2">
      <c r="B30" s="352" t="s">
        <v>0</v>
      </c>
      <c r="C30" s="486" t="s">
        <v>302</v>
      </c>
      <c r="D30" s="486"/>
      <c r="E30" s="276" t="s">
        <v>303</v>
      </c>
      <c r="F30" s="276" t="s">
        <v>304</v>
      </c>
      <c r="G30" s="276" t="s">
        <v>303</v>
      </c>
      <c r="H30" s="276" t="s">
        <v>304</v>
      </c>
      <c r="I30" s="276" t="s">
        <v>303</v>
      </c>
      <c r="J30" s="276" t="s">
        <v>304</v>
      </c>
      <c r="K30" s="276" t="s">
        <v>303</v>
      </c>
      <c r="L30" s="276" t="s">
        <v>304</v>
      </c>
      <c r="M30" s="276" t="s">
        <v>303</v>
      </c>
      <c r="N30" s="276" t="s">
        <v>304</v>
      </c>
      <c r="O30" s="276" t="s">
        <v>303</v>
      </c>
      <c r="P30" s="276" t="s">
        <v>304</v>
      </c>
    </row>
    <row r="31" spans="1:19" ht="15.75" x14ac:dyDescent="0.2">
      <c r="B31" s="353" t="s">
        <v>80</v>
      </c>
      <c r="C31" s="354" t="s">
        <v>308</v>
      </c>
      <c r="D31" s="355"/>
      <c r="E31" s="277">
        <f t="shared" ref="E31:P31" si="1">SUM(E32:E34)</f>
        <v>0</v>
      </c>
      <c r="F31" s="277">
        <f t="shared" si="1"/>
        <v>0</v>
      </c>
      <c r="G31" s="277">
        <f t="shared" si="1"/>
        <v>0</v>
      </c>
      <c r="H31" s="277">
        <f t="shared" si="1"/>
        <v>0</v>
      </c>
      <c r="I31" s="277">
        <f t="shared" si="1"/>
        <v>0</v>
      </c>
      <c r="J31" s="277">
        <f t="shared" si="1"/>
        <v>0</v>
      </c>
      <c r="K31" s="277">
        <f t="shared" si="1"/>
        <v>0</v>
      </c>
      <c r="L31" s="277">
        <f t="shared" si="1"/>
        <v>0</v>
      </c>
      <c r="M31" s="277">
        <f t="shared" si="1"/>
        <v>0</v>
      </c>
      <c r="N31" s="277">
        <f t="shared" si="1"/>
        <v>0</v>
      </c>
      <c r="O31" s="277">
        <f t="shared" si="1"/>
        <v>0</v>
      </c>
      <c r="P31" s="277">
        <f t="shared" si="1"/>
        <v>0</v>
      </c>
    </row>
    <row r="32" spans="1:19" ht="15.75" x14ac:dyDescent="0.2">
      <c r="B32" s="356" t="s">
        <v>315</v>
      </c>
      <c r="C32" s="357" t="s">
        <v>305</v>
      </c>
      <c r="D32" s="278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</row>
    <row r="33" spans="2:16" ht="15.75" x14ac:dyDescent="0.2">
      <c r="B33" s="356" t="s">
        <v>316</v>
      </c>
      <c r="C33" s="357" t="s">
        <v>306</v>
      </c>
      <c r="D33" s="278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277"/>
      <c r="P33" s="277"/>
    </row>
    <row r="34" spans="2:16" ht="15.75" x14ac:dyDescent="0.2">
      <c r="B34" s="356" t="s">
        <v>317</v>
      </c>
      <c r="C34" s="357" t="s">
        <v>307</v>
      </c>
      <c r="D34" s="278"/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</row>
    <row r="35" spans="2:16" x14ac:dyDescent="0.2">
      <c r="C35" s="269"/>
      <c r="D35" s="269"/>
    </row>
    <row r="36" spans="2:16" ht="15" x14ac:dyDescent="0.25">
      <c r="B36" s="358"/>
      <c r="C36" s="359"/>
    </row>
    <row r="37" spans="2:16" ht="15.75" x14ac:dyDescent="0.2">
      <c r="B37" s="176"/>
      <c r="C37" s="360" t="s">
        <v>299</v>
      </c>
      <c r="D37" s="347"/>
      <c r="E37" s="347"/>
      <c r="F37" s="347"/>
      <c r="G37" s="347"/>
      <c r="H37" s="347"/>
      <c r="I37" s="347"/>
      <c r="J37" s="347"/>
    </row>
    <row r="38" spans="2:16" ht="15.75" x14ac:dyDescent="0.2">
      <c r="B38" s="176"/>
      <c r="C38" s="360" t="s">
        <v>300</v>
      </c>
      <c r="D38" s="347"/>
      <c r="E38" s="347"/>
      <c r="F38" s="347"/>
      <c r="G38" s="347"/>
      <c r="H38" s="347"/>
      <c r="I38" s="347"/>
      <c r="J38" s="347"/>
    </row>
    <row r="39" spans="2:16" ht="15.75" x14ac:dyDescent="0.2">
      <c r="B39" s="176"/>
      <c r="C39" s="360" t="s">
        <v>301</v>
      </c>
      <c r="D39" s="347"/>
      <c r="E39" s="347"/>
      <c r="F39" s="347"/>
      <c r="G39" s="347"/>
      <c r="H39" s="347"/>
      <c r="I39" s="347"/>
      <c r="J39" s="347"/>
    </row>
    <row r="40" spans="2:16" ht="15.75" x14ac:dyDescent="0.2">
      <c r="B40" s="176" t="s">
        <v>0</v>
      </c>
      <c r="C40" s="360" t="s">
        <v>348</v>
      </c>
    </row>
    <row r="41" spans="2:16" ht="15.75" x14ac:dyDescent="0.2">
      <c r="B41" s="176" t="s">
        <v>19</v>
      </c>
      <c r="C41" s="360" t="s">
        <v>281</v>
      </c>
      <c r="D41" s="361"/>
      <c r="E41" s="361"/>
      <c r="F41" s="361"/>
    </row>
  </sheetData>
  <mergeCells count="13">
    <mergeCell ref="B10:D10"/>
    <mergeCell ref="B15:D15"/>
    <mergeCell ref="B20:D20"/>
    <mergeCell ref="B3:D3"/>
    <mergeCell ref="B5:D5"/>
    <mergeCell ref="O29:P29"/>
    <mergeCell ref="C30:D30"/>
    <mergeCell ref="B29:D29"/>
    <mergeCell ref="E29:F29"/>
    <mergeCell ref="G29:H29"/>
    <mergeCell ref="I29:J29"/>
    <mergeCell ref="K29:L29"/>
    <mergeCell ref="M29:N29"/>
  </mergeCells>
  <pageMargins left="0.75" right="0.75" top="1" bottom="1" header="0.5" footer="0.5"/>
  <pageSetup paperSize="9" scale="2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</sheetPr>
  <dimension ref="B2:I37"/>
  <sheetViews>
    <sheetView workbookViewId="0"/>
  </sheetViews>
  <sheetFormatPr defaultRowHeight="15" x14ac:dyDescent="0.25"/>
  <cols>
    <col min="1" max="1" width="3.85546875" customWidth="1"/>
    <col min="2" max="2" width="7.42578125" customWidth="1"/>
    <col min="3" max="3" width="48.140625" customWidth="1"/>
    <col min="4" max="4" width="14" bestFit="1" customWidth="1"/>
    <col min="5" max="5" width="16.140625" customWidth="1"/>
  </cols>
  <sheetData>
    <row r="2" spans="2:9" ht="15.75" x14ac:dyDescent="0.25">
      <c r="B2" s="286" t="s">
        <v>439</v>
      </c>
      <c r="C2" s="323"/>
      <c r="D2" s="324"/>
      <c r="F2" s="323"/>
      <c r="G2" s="323"/>
    </row>
    <row r="3" spans="2:9" ht="25.5" x14ac:dyDescent="0.25">
      <c r="B3" s="327" t="s">
        <v>1</v>
      </c>
      <c r="C3" s="327" t="s">
        <v>441</v>
      </c>
      <c r="D3" s="327" t="s">
        <v>442</v>
      </c>
      <c r="E3" s="327" t="s">
        <v>443</v>
      </c>
      <c r="F3" s="323"/>
    </row>
    <row r="4" spans="2:9" ht="15.75" x14ac:dyDescent="0.25">
      <c r="B4" s="325" t="s">
        <v>4</v>
      </c>
      <c r="C4" s="325" t="s">
        <v>5</v>
      </c>
      <c r="D4" s="325" t="s">
        <v>6</v>
      </c>
      <c r="E4" s="325" t="s">
        <v>7</v>
      </c>
      <c r="F4" s="323"/>
    </row>
    <row r="5" spans="2:9" ht="15.75" x14ac:dyDescent="0.25">
      <c r="B5" s="326" t="s">
        <v>433</v>
      </c>
      <c r="C5" s="326"/>
      <c r="D5" s="326"/>
      <c r="E5" s="326"/>
      <c r="F5" s="323"/>
      <c r="I5" s="323"/>
    </row>
    <row r="6" spans="2:9" ht="15.75" x14ac:dyDescent="0.25">
      <c r="B6" s="133">
        <v>1</v>
      </c>
      <c r="C6" s="281" t="s">
        <v>429</v>
      </c>
      <c r="D6" s="282" t="s">
        <v>425</v>
      </c>
      <c r="E6" s="128"/>
      <c r="F6" s="323"/>
      <c r="I6" s="323"/>
    </row>
    <row r="7" spans="2:9" ht="15.75" x14ac:dyDescent="0.25">
      <c r="B7" s="133">
        <v>2</v>
      </c>
      <c r="C7" s="281" t="s">
        <v>430</v>
      </c>
      <c r="D7" s="282" t="s">
        <v>425</v>
      </c>
      <c r="E7" s="128"/>
      <c r="F7" s="323"/>
      <c r="I7" s="323"/>
    </row>
    <row r="8" spans="2:9" ht="15.75" x14ac:dyDescent="0.25">
      <c r="B8" s="133">
        <v>3</v>
      </c>
      <c r="C8" s="281" t="s">
        <v>427</v>
      </c>
      <c r="D8" s="282" t="s">
        <v>425</v>
      </c>
      <c r="E8" s="128"/>
      <c r="F8" s="323"/>
      <c r="I8" s="323"/>
    </row>
    <row r="9" spans="2:9" ht="15.75" x14ac:dyDescent="0.25">
      <c r="B9" s="133">
        <v>4</v>
      </c>
      <c r="C9" s="281" t="s">
        <v>428</v>
      </c>
      <c r="D9" s="282" t="s">
        <v>425</v>
      </c>
      <c r="E9" s="128"/>
      <c r="F9" s="323"/>
      <c r="G9" s="323"/>
      <c r="I9" s="323"/>
    </row>
    <row r="10" spans="2:9" ht="15.75" x14ac:dyDescent="0.25">
      <c r="B10" s="133">
        <v>5</v>
      </c>
      <c r="C10" s="281" t="s">
        <v>432</v>
      </c>
      <c r="D10" s="282" t="s">
        <v>425</v>
      </c>
      <c r="E10" s="128"/>
      <c r="F10" s="323"/>
      <c r="G10" s="323"/>
    </row>
    <row r="11" spans="2:9" ht="15.75" x14ac:dyDescent="0.25">
      <c r="B11" s="133">
        <v>6</v>
      </c>
      <c r="C11" s="281" t="s">
        <v>431</v>
      </c>
      <c r="D11" s="282" t="s">
        <v>425</v>
      </c>
      <c r="E11" s="128"/>
      <c r="F11" s="323"/>
      <c r="G11" s="323"/>
    </row>
    <row r="12" spans="2:9" ht="15.75" x14ac:dyDescent="0.25">
      <c r="B12" s="133">
        <v>7</v>
      </c>
      <c r="C12" s="281" t="s">
        <v>407</v>
      </c>
      <c r="D12" s="282" t="s">
        <v>425</v>
      </c>
      <c r="E12" s="128"/>
      <c r="F12" s="323"/>
      <c r="G12" s="323"/>
    </row>
    <row r="13" spans="2:9" ht="15.75" x14ac:dyDescent="0.25">
      <c r="B13" s="326" t="s">
        <v>434</v>
      </c>
      <c r="C13" s="326"/>
      <c r="D13" s="326"/>
      <c r="E13" s="326"/>
      <c r="F13" s="323"/>
      <c r="G13" s="323"/>
    </row>
    <row r="14" spans="2:9" ht="15.75" x14ac:dyDescent="0.25">
      <c r="B14" s="133">
        <v>8</v>
      </c>
      <c r="C14" s="281" t="s">
        <v>161</v>
      </c>
      <c r="D14" s="282" t="s">
        <v>426</v>
      </c>
      <c r="E14" s="128"/>
      <c r="F14" s="323"/>
      <c r="G14" s="323"/>
    </row>
    <row r="15" spans="2:9" ht="15.75" x14ac:dyDescent="0.25">
      <c r="B15" s="133">
        <v>9</v>
      </c>
      <c r="C15" s="281" t="s">
        <v>435</v>
      </c>
      <c r="D15" s="282" t="s">
        <v>426</v>
      </c>
      <c r="E15" s="128"/>
      <c r="F15" s="323"/>
      <c r="G15" s="323"/>
    </row>
    <row r="16" spans="2:9" ht="15.75" x14ac:dyDescent="0.25">
      <c r="B16" s="133">
        <v>10</v>
      </c>
      <c r="C16" s="281" t="s">
        <v>436</v>
      </c>
      <c r="D16" s="282" t="s">
        <v>426</v>
      </c>
      <c r="E16" s="128"/>
      <c r="F16" s="323"/>
      <c r="G16" s="323"/>
    </row>
    <row r="17" spans="2:7" ht="15.75" x14ac:dyDescent="0.25">
      <c r="B17" s="133">
        <v>11</v>
      </c>
      <c r="C17" s="281" t="s">
        <v>408</v>
      </c>
      <c r="D17" s="282" t="s">
        <v>426</v>
      </c>
      <c r="E17" s="128"/>
      <c r="F17" s="323"/>
      <c r="G17" s="323"/>
    </row>
    <row r="18" spans="2:7" ht="15.75" x14ac:dyDescent="0.25">
      <c r="B18" s="133">
        <v>12</v>
      </c>
      <c r="C18" s="281" t="s">
        <v>409</v>
      </c>
      <c r="D18" s="282" t="s">
        <v>426</v>
      </c>
      <c r="E18" s="128"/>
      <c r="F18" s="323"/>
      <c r="G18" s="323"/>
    </row>
    <row r="19" spans="2:7" ht="15.75" x14ac:dyDescent="0.25">
      <c r="B19" s="133">
        <v>13</v>
      </c>
      <c r="C19" s="281" t="s">
        <v>410</v>
      </c>
      <c r="D19" s="282" t="s">
        <v>426</v>
      </c>
      <c r="E19" s="128"/>
      <c r="F19" s="323"/>
      <c r="G19" s="323"/>
    </row>
    <row r="20" spans="2:7" ht="15.75" x14ac:dyDescent="0.25">
      <c r="B20" s="326" t="s">
        <v>437</v>
      </c>
      <c r="C20" s="326"/>
      <c r="D20" s="326"/>
      <c r="E20" s="326"/>
      <c r="F20" s="323"/>
      <c r="G20" s="323"/>
    </row>
    <row r="21" spans="2:7" ht="15.75" x14ac:dyDescent="0.25">
      <c r="B21" s="133">
        <v>14</v>
      </c>
      <c r="C21" s="281" t="s">
        <v>411</v>
      </c>
      <c r="D21" s="282" t="s">
        <v>426</v>
      </c>
      <c r="E21" s="128"/>
      <c r="F21" s="323"/>
      <c r="G21" s="323"/>
    </row>
    <row r="22" spans="2:7" ht="15.75" x14ac:dyDescent="0.25">
      <c r="B22" s="133">
        <v>15</v>
      </c>
      <c r="C22" s="281" t="s">
        <v>412</v>
      </c>
      <c r="D22" s="282" t="s">
        <v>426</v>
      </c>
      <c r="E22" s="128"/>
      <c r="F22" s="323"/>
      <c r="G22" s="323"/>
    </row>
    <row r="23" spans="2:7" ht="15.75" x14ac:dyDescent="0.25">
      <c r="B23" s="133">
        <v>16</v>
      </c>
      <c r="C23" s="281" t="s">
        <v>413</v>
      </c>
      <c r="D23" s="282" t="s">
        <v>426</v>
      </c>
      <c r="E23" s="128"/>
      <c r="F23" s="323"/>
      <c r="G23" s="323"/>
    </row>
    <row r="24" spans="2:7" ht="15.75" x14ac:dyDescent="0.25">
      <c r="B24" s="133">
        <v>17</v>
      </c>
      <c r="C24" s="281" t="s">
        <v>414</v>
      </c>
      <c r="D24" s="282" t="s">
        <v>426</v>
      </c>
      <c r="E24" s="128"/>
      <c r="F24" s="323"/>
      <c r="G24" s="323"/>
    </row>
    <row r="25" spans="2:7" ht="15.75" x14ac:dyDescent="0.25">
      <c r="B25" s="133">
        <v>18</v>
      </c>
      <c r="C25" s="281" t="s">
        <v>415</v>
      </c>
      <c r="D25" s="282" t="s">
        <v>426</v>
      </c>
      <c r="E25" s="128"/>
      <c r="F25" s="323"/>
      <c r="G25" s="323"/>
    </row>
    <row r="26" spans="2:7" ht="15.75" x14ac:dyDescent="0.25">
      <c r="B26" s="133">
        <v>19</v>
      </c>
      <c r="C26" s="281" t="s">
        <v>416</v>
      </c>
      <c r="D26" s="282" t="s">
        <v>426</v>
      </c>
      <c r="E26" s="128"/>
      <c r="F26" s="323"/>
      <c r="G26" s="323"/>
    </row>
    <row r="27" spans="2:7" ht="15.75" x14ac:dyDescent="0.25">
      <c r="B27" s="326" t="s">
        <v>438</v>
      </c>
      <c r="C27" s="326"/>
      <c r="D27" s="326"/>
      <c r="E27" s="326"/>
      <c r="F27" s="323"/>
      <c r="G27" s="323"/>
    </row>
    <row r="28" spans="2:7" ht="15.75" x14ac:dyDescent="0.25">
      <c r="B28" s="133">
        <v>20</v>
      </c>
      <c r="C28" s="281" t="s">
        <v>417</v>
      </c>
      <c r="D28" s="282" t="s">
        <v>426</v>
      </c>
      <c r="E28" s="128"/>
      <c r="F28" s="323"/>
      <c r="G28" s="323"/>
    </row>
    <row r="29" spans="2:7" ht="15.75" x14ac:dyDescent="0.25">
      <c r="B29" s="133">
        <v>21</v>
      </c>
      <c r="C29" s="281" t="s">
        <v>418</v>
      </c>
      <c r="D29" s="282" t="s">
        <v>426</v>
      </c>
      <c r="E29" s="128"/>
      <c r="F29" s="323"/>
      <c r="G29" s="323"/>
    </row>
    <row r="30" spans="2:7" ht="15.75" x14ac:dyDescent="0.25">
      <c r="B30" s="133">
        <v>22</v>
      </c>
      <c r="C30" s="281" t="s">
        <v>419</v>
      </c>
      <c r="D30" s="282" t="s">
        <v>426</v>
      </c>
      <c r="E30" s="128"/>
      <c r="F30" s="323"/>
      <c r="G30" s="323"/>
    </row>
    <row r="31" spans="2:7" ht="15.75" x14ac:dyDescent="0.25">
      <c r="B31" s="133">
        <v>23</v>
      </c>
      <c r="C31" s="281" t="s">
        <v>420</v>
      </c>
      <c r="D31" s="282" t="s">
        <v>426</v>
      </c>
      <c r="E31" s="128"/>
      <c r="F31" s="323"/>
      <c r="G31" s="323"/>
    </row>
    <row r="32" spans="2:7" ht="15.75" x14ac:dyDescent="0.25">
      <c r="B32" s="133">
        <v>24</v>
      </c>
      <c r="C32" s="281" t="s">
        <v>421</v>
      </c>
      <c r="D32" s="282" t="s">
        <v>426</v>
      </c>
      <c r="E32" s="128"/>
      <c r="F32" s="323"/>
      <c r="G32" s="323"/>
    </row>
    <row r="33" spans="2:7" ht="15.75" x14ac:dyDescent="0.25">
      <c r="B33" s="133">
        <v>25</v>
      </c>
      <c r="C33" s="281" t="s">
        <v>422</v>
      </c>
      <c r="D33" s="282" t="s">
        <v>426</v>
      </c>
      <c r="E33" s="128"/>
      <c r="F33" s="323"/>
      <c r="G33" s="323"/>
    </row>
    <row r="34" spans="2:7" ht="15.75" x14ac:dyDescent="0.25">
      <c r="B34" s="133">
        <v>26</v>
      </c>
      <c r="C34" s="281" t="s">
        <v>423</v>
      </c>
      <c r="D34" s="282" t="s">
        <v>426</v>
      </c>
      <c r="E34" s="128"/>
      <c r="F34" s="323"/>
      <c r="G34" s="323"/>
    </row>
    <row r="35" spans="2:7" ht="15.75" x14ac:dyDescent="0.25">
      <c r="B35" s="133">
        <v>27</v>
      </c>
      <c r="C35" s="281" t="s">
        <v>424</v>
      </c>
      <c r="D35" s="282" t="s">
        <v>426</v>
      </c>
      <c r="E35" s="128"/>
      <c r="F35" s="323"/>
      <c r="G35" s="323"/>
    </row>
    <row r="36" spans="2:7" x14ac:dyDescent="0.25">
      <c r="B36" t="s">
        <v>440</v>
      </c>
    </row>
    <row r="37" spans="2:7" x14ac:dyDescent="0.25">
      <c r="B37" s="328"/>
      <c r="C37" s="328"/>
      <c r="D37" s="328"/>
      <c r="E37" s="3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T57"/>
  <sheetViews>
    <sheetView view="pageBreakPreview" topLeftCell="A10" zoomScale="70" zoomScaleNormal="70" zoomScaleSheetLayoutView="70" workbookViewId="0">
      <selection activeCell="M42" sqref="M42"/>
    </sheetView>
  </sheetViews>
  <sheetFormatPr defaultColWidth="9.140625" defaultRowHeight="15" x14ac:dyDescent="0.25"/>
  <cols>
    <col min="1" max="1" width="4" style="257" customWidth="1"/>
    <col min="2" max="2" width="5.42578125" style="257" customWidth="1"/>
    <col min="3" max="3" width="106.7109375" style="257" customWidth="1"/>
    <col min="4" max="4" width="6.140625" style="257" customWidth="1"/>
    <col min="5" max="11" width="16.28515625" style="257" customWidth="1"/>
    <col min="12" max="12" width="4.42578125" style="257" customWidth="1"/>
    <col min="13" max="13" width="11" style="257" customWidth="1"/>
    <col min="14" max="20" width="13.85546875" style="257" customWidth="1"/>
    <col min="21" max="16384" width="9.140625" style="257"/>
  </cols>
  <sheetData>
    <row r="1" spans="1:14" ht="18.75" x14ac:dyDescent="0.3">
      <c r="A1" s="2"/>
      <c r="B1" s="4"/>
      <c r="C1" s="34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.75" x14ac:dyDescent="0.25">
      <c r="A2" s="5"/>
      <c r="B2" s="32" t="s">
        <v>246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15.6" customHeight="1" x14ac:dyDescent="0.25">
      <c r="A3" s="1"/>
      <c r="B3" s="1"/>
      <c r="C3" s="1"/>
      <c r="D3" s="1"/>
      <c r="E3" s="316" t="s">
        <v>234</v>
      </c>
      <c r="F3" s="316"/>
      <c r="G3" s="316"/>
      <c r="H3" s="316"/>
      <c r="I3" s="316"/>
      <c r="J3" s="316"/>
      <c r="K3" s="316"/>
      <c r="L3" s="6"/>
      <c r="M3" s="6"/>
      <c r="N3" s="6"/>
    </row>
    <row r="4" spans="1:14" ht="15" customHeight="1" x14ac:dyDescent="0.25">
      <c r="A4" s="7"/>
      <c r="B4" s="51" t="s">
        <v>1</v>
      </c>
      <c r="C4" s="51" t="s">
        <v>2</v>
      </c>
      <c r="D4" s="52"/>
      <c r="E4" s="20" t="s">
        <v>392</v>
      </c>
      <c r="F4" s="20">
        <v>2023</v>
      </c>
      <c r="G4" s="20">
        <f>1+F4</f>
        <v>2024</v>
      </c>
      <c r="H4" s="20">
        <f>1+G4</f>
        <v>2025</v>
      </c>
      <c r="I4" s="20">
        <f>1+H4</f>
        <v>2026</v>
      </c>
      <c r="J4" s="20">
        <f>1+I4</f>
        <v>2027</v>
      </c>
      <c r="K4" s="20">
        <f>1+J4</f>
        <v>2028</v>
      </c>
      <c r="L4" s="8"/>
      <c r="M4" s="8"/>
      <c r="N4" s="8"/>
    </row>
    <row r="5" spans="1:14" x14ac:dyDescent="0.25">
      <c r="A5" s="1"/>
      <c r="B5" s="21" t="s">
        <v>4</v>
      </c>
      <c r="C5" s="21" t="s">
        <v>5</v>
      </c>
      <c r="D5" s="53"/>
      <c r="E5" s="21" t="s">
        <v>6</v>
      </c>
      <c r="F5" s="21" t="s">
        <v>7</v>
      </c>
      <c r="G5" s="21" t="s">
        <v>8</v>
      </c>
      <c r="H5" s="21" t="s">
        <v>9</v>
      </c>
      <c r="I5" s="21" t="s">
        <v>10</v>
      </c>
      <c r="J5" s="21" t="s">
        <v>11</v>
      </c>
      <c r="K5" s="21" t="s">
        <v>27</v>
      </c>
      <c r="L5" s="9"/>
      <c r="M5" s="9"/>
      <c r="N5" s="9"/>
    </row>
    <row r="6" spans="1:14" ht="18" x14ac:dyDescent="0.25">
      <c r="A6" s="1"/>
      <c r="B6" s="22"/>
      <c r="C6" s="23" t="s">
        <v>252</v>
      </c>
      <c r="D6" s="24" t="s">
        <v>4</v>
      </c>
      <c r="E6" s="307">
        <f>SUM(F6:K6)</f>
        <v>0</v>
      </c>
      <c r="F6" s="307">
        <f t="shared" ref="F6:K6" si="0">F7+F20+F27</f>
        <v>0</v>
      </c>
      <c r="G6" s="307">
        <f t="shared" si="0"/>
        <v>0</v>
      </c>
      <c r="H6" s="307">
        <f t="shared" si="0"/>
        <v>0</v>
      </c>
      <c r="I6" s="307">
        <f t="shared" si="0"/>
        <v>0</v>
      </c>
      <c r="J6" s="307">
        <f t="shared" si="0"/>
        <v>0</v>
      </c>
      <c r="K6" s="307">
        <f t="shared" si="0"/>
        <v>0</v>
      </c>
      <c r="L6" s="17"/>
      <c r="M6" s="17"/>
      <c r="N6" s="17"/>
    </row>
    <row r="7" spans="1:14" ht="18" x14ac:dyDescent="0.25">
      <c r="A7" s="10"/>
      <c r="B7" s="26" t="s">
        <v>12</v>
      </c>
      <c r="C7" s="35" t="s">
        <v>13</v>
      </c>
      <c r="D7" s="27" t="s">
        <v>5</v>
      </c>
      <c r="E7" s="308">
        <f t="shared" ref="E7:E32" si="1">SUM(F7:K7)</f>
        <v>0</v>
      </c>
      <c r="F7" s="308">
        <f t="shared" ref="F7:K7" si="2">F8+F15+F11+F16</f>
        <v>0</v>
      </c>
      <c r="G7" s="308">
        <f t="shared" si="2"/>
        <v>0</v>
      </c>
      <c r="H7" s="308">
        <f t="shared" si="2"/>
        <v>0</v>
      </c>
      <c r="I7" s="308">
        <f t="shared" si="2"/>
        <v>0</v>
      </c>
      <c r="J7" s="308">
        <f t="shared" si="2"/>
        <v>0</v>
      </c>
      <c r="K7" s="308">
        <f t="shared" si="2"/>
        <v>0</v>
      </c>
      <c r="L7" s="11"/>
      <c r="M7" s="11"/>
      <c r="N7" s="11"/>
    </row>
    <row r="8" spans="1:14" ht="30" x14ac:dyDescent="0.25">
      <c r="A8" s="1"/>
      <c r="B8" s="36" t="s">
        <v>0</v>
      </c>
      <c r="C8" s="37" t="s">
        <v>14</v>
      </c>
      <c r="D8" s="38" t="s">
        <v>6</v>
      </c>
      <c r="E8" s="309">
        <f t="shared" si="1"/>
        <v>0</v>
      </c>
      <c r="F8" s="309">
        <f t="shared" ref="F8:K8" si="3">SUM(F9:F10)</f>
        <v>0</v>
      </c>
      <c r="G8" s="309">
        <f t="shared" si="3"/>
        <v>0</v>
      </c>
      <c r="H8" s="309">
        <f t="shared" si="3"/>
        <v>0</v>
      </c>
      <c r="I8" s="309">
        <f t="shared" si="3"/>
        <v>0</v>
      </c>
      <c r="J8" s="309">
        <f t="shared" si="3"/>
        <v>0</v>
      </c>
      <c r="K8" s="309">
        <f t="shared" si="3"/>
        <v>0</v>
      </c>
      <c r="L8" s="12"/>
      <c r="M8" s="12"/>
      <c r="N8" s="12"/>
    </row>
    <row r="9" spans="1:14" ht="18" x14ac:dyDescent="0.25">
      <c r="A9" s="1"/>
      <c r="B9" s="29" t="s">
        <v>15</v>
      </c>
      <c r="C9" s="30" t="s">
        <v>16</v>
      </c>
      <c r="D9" s="38" t="s">
        <v>7</v>
      </c>
      <c r="E9" s="310">
        <f t="shared" si="1"/>
        <v>0</v>
      </c>
      <c r="F9" s="310">
        <f>SUM('A1_odb.-przył.'!E7:E9,'A1_odb.-przył.'!E11,'A1_odb.-przył.'!E13,'A1_odb.-przył.'!E61:E63,'A1_odb.-przył.'!E65,'A1_odb.-przył.'!E67)</f>
        <v>0</v>
      </c>
      <c r="G9" s="310">
        <f>SUM('A1_odb.-przył.'!F7:F9,'A1_odb.-przył.'!F11,'A1_odb.-przył.'!F13,'A1_odb.-przył.'!F61:F63,'A1_odb.-przył.'!F65,'A1_odb.-przył.'!F67)</f>
        <v>0</v>
      </c>
      <c r="H9" s="310">
        <f>SUM('A1_odb.-przył.'!G7:G9,'A1_odb.-przył.'!G11,'A1_odb.-przył.'!G13,'A1_odb.-przył.'!G61:G63,'A1_odb.-przył.'!G65,'A1_odb.-przył.'!G67)</f>
        <v>0</v>
      </c>
      <c r="I9" s="310">
        <f>SUM('A1_odb.-przył.'!H7:H9,'A1_odb.-przył.'!H11,'A1_odb.-przył.'!H13,'A1_odb.-przył.'!H61:H63,'A1_odb.-przył.'!H65,'A1_odb.-przył.'!H67)</f>
        <v>0</v>
      </c>
      <c r="J9" s="310">
        <f>SUM('A1_odb.-przył.'!I7:I9,'A1_odb.-przył.'!I11,'A1_odb.-przył.'!I13,'A1_odb.-przył.'!I61:I63,'A1_odb.-przył.'!I65,'A1_odb.-przył.'!I67)</f>
        <v>0</v>
      </c>
      <c r="K9" s="310">
        <f>SUM('A1_odb.-przył.'!J7:J9,'A1_odb.-przył.'!J11,'A1_odb.-przył.'!J13,'A1_odb.-przył.'!J61:J63,'A1_odb.-przył.'!J65,'A1_odb.-przył.'!J67)</f>
        <v>0</v>
      </c>
      <c r="L9" s="12"/>
      <c r="M9" s="12"/>
      <c r="N9" s="12"/>
    </row>
    <row r="10" spans="1:14" ht="18" x14ac:dyDescent="0.25">
      <c r="A10" s="1"/>
      <c r="B10" s="29" t="s">
        <v>17</v>
      </c>
      <c r="C10" s="30" t="s">
        <v>18</v>
      </c>
      <c r="D10" s="38" t="s">
        <v>8</v>
      </c>
      <c r="E10" s="310">
        <f t="shared" si="1"/>
        <v>0</v>
      </c>
      <c r="F10" s="310">
        <f>SUM('A1_odb.-przył.'!E15:E17,'A1_odb.-przył.'!E19,'A1_odb.-przył.'!E21,'A1_odb.-przył.'!E69:E71,'A1_odb.-przył.'!E73,'A1_odb.-przył.'!E75)</f>
        <v>0</v>
      </c>
      <c r="G10" s="310">
        <f>SUM('A1_odb.-przył.'!F15:F17,'A1_odb.-przył.'!F19,'A1_odb.-przył.'!F21,'A1_odb.-przył.'!F69:F71,'A1_odb.-przył.'!F73,'A1_odb.-przył.'!F75)</f>
        <v>0</v>
      </c>
      <c r="H10" s="310">
        <f>SUM('A1_odb.-przył.'!G15:G17,'A1_odb.-przył.'!G19,'A1_odb.-przył.'!G21,'A1_odb.-przył.'!G69:G71,'A1_odb.-przył.'!G73,'A1_odb.-przył.'!G75)</f>
        <v>0</v>
      </c>
      <c r="I10" s="310">
        <f>SUM('A1_odb.-przył.'!H15:H17,'A1_odb.-przył.'!H19,'A1_odb.-przył.'!H21,'A1_odb.-przył.'!H69:H71,'A1_odb.-przył.'!H73,'A1_odb.-przył.'!H75)</f>
        <v>0</v>
      </c>
      <c r="J10" s="310">
        <f>SUM('A1_odb.-przył.'!I15:I17,'A1_odb.-przył.'!I19,'A1_odb.-przył.'!I21,'A1_odb.-przył.'!I69:I71,'A1_odb.-przył.'!I73,'A1_odb.-przył.'!I75)</f>
        <v>0</v>
      </c>
      <c r="K10" s="310">
        <f>SUM('A1_odb.-przył.'!J15:J17,'A1_odb.-przył.'!J19,'A1_odb.-przył.'!J21,'A1_odb.-przył.'!J69:J71,'A1_odb.-przył.'!J73,'A1_odb.-przył.'!J75)</f>
        <v>0</v>
      </c>
      <c r="L10" s="12"/>
      <c r="M10" s="12"/>
      <c r="N10" s="12"/>
    </row>
    <row r="11" spans="1:14" ht="30" x14ac:dyDescent="0.25">
      <c r="A11" s="1"/>
      <c r="B11" s="36" t="s">
        <v>19</v>
      </c>
      <c r="C11" s="37" t="s">
        <v>20</v>
      </c>
      <c r="D11" s="38" t="s">
        <v>9</v>
      </c>
      <c r="E11" s="309">
        <f t="shared" si="1"/>
        <v>0</v>
      </c>
      <c r="F11" s="309">
        <f t="shared" ref="F11:K11" si="4">SUM(F12:F14)</f>
        <v>0</v>
      </c>
      <c r="G11" s="309">
        <f t="shared" si="4"/>
        <v>0</v>
      </c>
      <c r="H11" s="309">
        <f t="shared" si="4"/>
        <v>0</v>
      </c>
      <c r="I11" s="309">
        <f t="shared" si="4"/>
        <v>0</v>
      </c>
      <c r="J11" s="309">
        <f t="shared" si="4"/>
        <v>0</v>
      </c>
      <c r="K11" s="309">
        <f t="shared" si="4"/>
        <v>0</v>
      </c>
      <c r="L11" s="12"/>
      <c r="M11" s="12"/>
      <c r="N11" s="12"/>
    </row>
    <row r="12" spans="1:14" ht="18" x14ac:dyDescent="0.25">
      <c r="A12" s="1"/>
      <c r="B12" s="29" t="s">
        <v>21</v>
      </c>
      <c r="C12" s="30" t="s">
        <v>22</v>
      </c>
      <c r="D12" s="38" t="s">
        <v>10</v>
      </c>
      <c r="E12" s="310">
        <f t="shared" si="1"/>
        <v>0</v>
      </c>
      <c r="F12" s="310">
        <f>'A2_odb.-rozb.'!E7</f>
        <v>0</v>
      </c>
      <c r="G12" s="310">
        <f>'A2_odb.-rozb.'!F7</f>
        <v>0</v>
      </c>
      <c r="H12" s="310">
        <f>'A2_odb.-rozb.'!G7</f>
        <v>0</v>
      </c>
      <c r="I12" s="310">
        <f>'A2_odb.-rozb.'!H7</f>
        <v>0</v>
      </c>
      <c r="J12" s="310">
        <f>'A2_odb.-rozb.'!I7</f>
        <v>0</v>
      </c>
      <c r="K12" s="310">
        <f>'A2_odb.-rozb.'!J7</f>
        <v>0</v>
      </c>
      <c r="L12" s="12"/>
      <c r="M12" s="12"/>
      <c r="N12" s="12"/>
    </row>
    <row r="13" spans="1:14" ht="18" x14ac:dyDescent="0.25">
      <c r="A13" s="1"/>
      <c r="B13" s="29" t="s">
        <v>23</v>
      </c>
      <c r="C13" s="30" t="s">
        <v>24</v>
      </c>
      <c r="D13" s="38" t="s">
        <v>11</v>
      </c>
      <c r="E13" s="310">
        <f t="shared" si="1"/>
        <v>0</v>
      </c>
      <c r="F13" s="310">
        <f>'A2_odb.-rozb.'!E23</f>
        <v>0</v>
      </c>
      <c r="G13" s="310">
        <f>'A2_odb.-rozb.'!F23</f>
        <v>0</v>
      </c>
      <c r="H13" s="310">
        <f>'A2_odb.-rozb.'!G23</f>
        <v>0</v>
      </c>
      <c r="I13" s="310">
        <f>'A2_odb.-rozb.'!H23</f>
        <v>0</v>
      </c>
      <c r="J13" s="310">
        <f>'A2_odb.-rozb.'!I23</f>
        <v>0</v>
      </c>
      <c r="K13" s="310">
        <f>'A2_odb.-rozb.'!J23</f>
        <v>0</v>
      </c>
      <c r="L13" s="12"/>
      <c r="M13" s="12"/>
      <c r="N13" s="12"/>
    </row>
    <row r="14" spans="1:14" ht="18" x14ac:dyDescent="0.25">
      <c r="A14" s="1"/>
      <c r="B14" s="29" t="s">
        <v>25</v>
      </c>
      <c r="C14" s="30" t="s">
        <v>26</v>
      </c>
      <c r="D14" s="38" t="s">
        <v>27</v>
      </c>
      <c r="E14" s="310">
        <f t="shared" si="1"/>
        <v>0</v>
      </c>
      <c r="F14" s="310">
        <f>'A2_odb.-rozb.'!E34</f>
        <v>0</v>
      </c>
      <c r="G14" s="310">
        <f>'A2_odb.-rozb.'!F34</f>
        <v>0</v>
      </c>
      <c r="H14" s="310">
        <f>'A2_odb.-rozb.'!G34</f>
        <v>0</v>
      </c>
      <c r="I14" s="310">
        <f>'A2_odb.-rozb.'!H34</f>
        <v>0</v>
      </c>
      <c r="J14" s="310">
        <f>'A2_odb.-rozb.'!I34</f>
        <v>0</v>
      </c>
      <c r="K14" s="310">
        <f>'A2_odb.-rozb.'!J34</f>
        <v>0</v>
      </c>
      <c r="L14" s="12"/>
      <c r="M14" s="12"/>
      <c r="N14" s="12"/>
    </row>
    <row r="15" spans="1:14" ht="18" x14ac:dyDescent="0.25">
      <c r="A15" s="1"/>
      <c r="B15" s="36" t="s">
        <v>28</v>
      </c>
      <c r="C15" s="37" t="s">
        <v>29</v>
      </c>
      <c r="D15" s="38" t="s">
        <v>30</v>
      </c>
      <c r="E15" s="309">
        <f t="shared" si="1"/>
        <v>0</v>
      </c>
      <c r="F15" s="309">
        <f>'A3_wytw. i OSD-przył.'!J10</f>
        <v>0</v>
      </c>
      <c r="G15" s="309">
        <f>'A3_wytw. i OSD-przył.'!P10</f>
        <v>0</v>
      </c>
      <c r="H15" s="309">
        <f>'A3_wytw. i OSD-przył.'!V10</f>
        <v>0</v>
      </c>
      <c r="I15" s="309">
        <f>'A3_wytw. i OSD-przył.'!AB10</f>
        <v>0</v>
      </c>
      <c r="J15" s="309">
        <f>'A3_wytw. i OSD-przył.'!AH10</f>
        <v>0</v>
      </c>
      <c r="K15" s="309">
        <f>'A3_wytw. i OSD-przył.'!AN10</f>
        <v>0</v>
      </c>
      <c r="L15" s="12"/>
      <c r="M15" s="12"/>
      <c r="N15" s="12"/>
    </row>
    <row r="16" spans="1:14" ht="18" x14ac:dyDescent="0.25">
      <c r="A16" s="1"/>
      <c r="B16" s="36" t="s">
        <v>31</v>
      </c>
      <c r="C16" s="37" t="s">
        <v>32</v>
      </c>
      <c r="D16" s="38" t="s">
        <v>33</v>
      </c>
      <c r="E16" s="309">
        <f t="shared" si="1"/>
        <v>0</v>
      </c>
      <c r="F16" s="309">
        <f t="shared" ref="F16:K16" si="5">SUM(F17:F19)</f>
        <v>0</v>
      </c>
      <c r="G16" s="309">
        <f t="shared" si="5"/>
        <v>0</v>
      </c>
      <c r="H16" s="309">
        <f t="shared" si="5"/>
        <v>0</v>
      </c>
      <c r="I16" s="309">
        <f t="shared" si="5"/>
        <v>0</v>
      </c>
      <c r="J16" s="309">
        <f t="shared" si="5"/>
        <v>0</v>
      </c>
      <c r="K16" s="309">
        <f t="shared" si="5"/>
        <v>0</v>
      </c>
      <c r="L16" s="12"/>
      <c r="M16" s="12"/>
      <c r="N16" s="12"/>
    </row>
    <row r="17" spans="1:15" ht="18" x14ac:dyDescent="0.25">
      <c r="A17" s="1"/>
      <c r="B17" s="29" t="s">
        <v>34</v>
      </c>
      <c r="C17" s="30" t="s">
        <v>22</v>
      </c>
      <c r="D17" s="38" t="s">
        <v>35</v>
      </c>
      <c r="E17" s="310">
        <f t="shared" si="1"/>
        <v>0</v>
      </c>
      <c r="F17" s="310">
        <f>'A4_wytw. i OSD-rozb.'!E7</f>
        <v>0</v>
      </c>
      <c r="G17" s="310">
        <f>'A4_wytw. i OSD-rozb.'!F7</f>
        <v>0</v>
      </c>
      <c r="H17" s="310">
        <f>'A4_wytw. i OSD-rozb.'!G7</f>
        <v>0</v>
      </c>
      <c r="I17" s="310">
        <f>'A4_wytw. i OSD-rozb.'!H7</f>
        <v>0</v>
      </c>
      <c r="J17" s="310">
        <f>'A4_wytw. i OSD-rozb.'!I7</f>
        <v>0</v>
      </c>
      <c r="K17" s="310">
        <f>'A4_wytw. i OSD-rozb.'!J7</f>
        <v>0</v>
      </c>
      <c r="L17" s="12"/>
      <c r="M17" s="12"/>
      <c r="N17" s="12"/>
      <c r="O17" s="257" t="s">
        <v>397</v>
      </c>
    </row>
    <row r="18" spans="1:15" ht="18" x14ac:dyDescent="0.25">
      <c r="A18" s="1"/>
      <c r="B18" s="29" t="s">
        <v>36</v>
      </c>
      <c r="C18" s="30" t="s">
        <v>24</v>
      </c>
      <c r="D18" s="38" t="s">
        <v>37</v>
      </c>
      <c r="E18" s="310">
        <f t="shared" si="1"/>
        <v>0</v>
      </c>
      <c r="F18" s="310">
        <f>'A4_wytw. i OSD-rozb.'!E23</f>
        <v>0</v>
      </c>
      <c r="G18" s="310">
        <f>'A4_wytw. i OSD-rozb.'!F23</f>
        <v>0</v>
      </c>
      <c r="H18" s="310">
        <f>'A4_wytw. i OSD-rozb.'!G23</f>
        <v>0</v>
      </c>
      <c r="I18" s="310">
        <f>'A4_wytw. i OSD-rozb.'!H23</f>
        <v>0</v>
      </c>
      <c r="J18" s="310">
        <f>'A4_wytw. i OSD-rozb.'!I23</f>
        <v>0</v>
      </c>
      <c r="K18" s="310">
        <f>'A4_wytw. i OSD-rozb.'!J23</f>
        <v>0</v>
      </c>
      <c r="L18" s="12"/>
      <c r="M18" s="12"/>
      <c r="N18" s="12"/>
    </row>
    <row r="19" spans="1:15" ht="18" x14ac:dyDescent="0.25">
      <c r="A19" s="1"/>
      <c r="B19" s="29" t="s">
        <v>38</v>
      </c>
      <c r="C19" s="30" t="s">
        <v>26</v>
      </c>
      <c r="D19" s="38" t="s">
        <v>39</v>
      </c>
      <c r="E19" s="310">
        <f t="shared" si="1"/>
        <v>0</v>
      </c>
      <c r="F19" s="310">
        <f>'A4_wytw. i OSD-rozb.'!E34</f>
        <v>0</v>
      </c>
      <c r="G19" s="310">
        <f>'A4_wytw. i OSD-rozb.'!F34</f>
        <v>0</v>
      </c>
      <c r="H19" s="310">
        <f>'A4_wytw. i OSD-rozb.'!G34</f>
        <v>0</v>
      </c>
      <c r="I19" s="310">
        <f>'A4_wytw. i OSD-rozb.'!H34</f>
        <v>0</v>
      </c>
      <c r="J19" s="310">
        <f>'A4_wytw. i OSD-rozb.'!I34</f>
        <v>0</v>
      </c>
      <c r="K19" s="310">
        <f>'A4_wytw. i OSD-rozb.'!J34</f>
        <v>0</v>
      </c>
      <c r="L19" s="12"/>
      <c r="M19" s="12"/>
      <c r="N19" s="12"/>
    </row>
    <row r="20" spans="1:15" ht="31.5" x14ac:dyDescent="0.25">
      <c r="A20" s="10"/>
      <c r="B20" s="26" t="s">
        <v>40</v>
      </c>
      <c r="C20" s="248" t="s">
        <v>364</v>
      </c>
      <c r="D20" s="27" t="s">
        <v>41</v>
      </c>
      <c r="E20" s="308">
        <f>SUM(F20:K20)</f>
        <v>0</v>
      </c>
      <c r="F20" s="308">
        <f t="shared" ref="F20:K20" si="6">SUM(F21:F26)</f>
        <v>0</v>
      </c>
      <c r="G20" s="308">
        <f t="shared" si="6"/>
        <v>0</v>
      </c>
      <c r="H20" s="308">
        <f t="shared" si="6"/>
        <v>0</v>
      </c>
      <c r="I20" s="308">
        <f t="shared" si="6"/>
        <v>0</v>
      </c>
      <c r="J20" s="308">
        <f t="shared" si="6"/>
        <v>0</v>
      </c>
      <c r="K20" s="308">
        <f t="shared" si="6"/>
        <v>0</v>
      </c>
      <c r="L20" s="11"/>
      <c r="M20" s="11"/>
      <c r="N20" s="11"/>
    </row>
    <row r="21" spans="1:15" ht="18" x14ac:dyDescent="0.25">
      <c r="A21" s="13"/>
      <c r="B21" s="36" t="s">
        <v>0</v>
      </c>
      <c r="C21" s="37" t="s">
        <v>248</v>
      </c>
      <c r="D21" s="38" t="s">
        <v>42</v>
      </c>
      <c r="E21" s="309">
        <f t="shared" si="1"/>
        <v>0</v>
      </c>
      <c r="F21" s="309">
        <f>'B_modernizacja i pozostałe'!E7+'B_modernizacja i pozostałe'!E23+'B_modernizacja i pozostałe'!E35</f>
        <v>0</v>
      </c>
      <c r="G21" s="309">
        <f>'B_modernizacja i pozostałe'!F7+'B_modernizacja i pozostałe'!F23+'B_modernizacja i pozostałe'!F35</f>
        <v>0</v>
      </c>
      <c r="H21" s="309">
        <f>'B_modernizacja i pozostałe'!G7+'B_modernizacja i pozostałe'!G23+'B_modernizacja i pozostałe'!G35</f>
        <v>0</v>
      </c>
      <c r="I21" s="309">
        <f>'B_modernizacja i pozostałe'!H7+'B_modernizacja i pozostałe'!H23+'B_modernizacja i pozostałe'!H35</f>
        <v>0</v>
      </c>
      <c r="J21" s="309">
        <f>'B_modernizacja i pozostałe'!I7+'B_modernizacja i pozostałe'!I23+'B_modernizacja i pozostałe'!I35</f>
        <v>0</v>
      </c>
      <c r="K21" s="309">
        <f>'B_modernizacja i pozostałe'!J7+'B_modernizacja i pozostałe'!J23+'B_modernizacja i pozostałe'!J35</f>
        <v>0</v>
      </c>
      <c r="L21" s="11"/>
      <c r="M21" s="11"/>
      <c r="N21" s="11"/>
    </row>
    <row r="22" spans="1:15" ht="18" x14ac:dyDescent="0.25">
      <c r="A22" s="13"/>
      <c r="B22" s="36" t="s">
        <v>19</v>
      </c>
      <c r="C22" s="37" t="s">
        <v>249</v>
      </c>
      <c r="D22" s="38" t="s">
        <v>43</v>
      </c>
      <c r="E22" s="309">
        <f t="shared" si="1"/>
        <v>0</v>
      </c>
      <c r="F22" s="309">
        <f>'B_modernizacja i pozostałe'!E51</f>
        <v>0</v>
      </c>
      <c r="G22" s="309">
        <f>'B_modernizacja i pozostałe'!F51</f>
        <v>0</v>
      </c>
      <c r="H22" s="309">
        <f>'B_modernizacja i pozostałe'!G51</f>
        <v>0</v>
      </c>
      <c r="I22" s="309">
        <f>'B_modernizacja i pozostałe'!H51</f>
        <v>0</v>
      </c>
      <c r="J22" s="309">
        <f>'B_modernizacja i pozostałe'!I51</f>
        <v>0</v>
      </c>
      <c r="K22" s="309">
        <f>'B_modernizacja i pozostałe'!J51</f>
        <v>0</v>
      </c>
      <c r="L22" s="11"/>
      <c r="M22" s="11"/>
      <c r="N22" s="11"/>
    </row>
    <row r="23" spans="1:15" ht="18" x14ac:dyDescent="0.25">
      <c r="A23" s="1"/>
      <c r="B23" s="36" t="s">
        <v>28</v>
      </c>
      <c r="C23" s="37" t="s">
        <v>250</v>
      </c>
      <c r="D23" s="38" t="s">
        <v>44</v>
      </c>
      <c r="E23" s="309">
        <f t="shared" si="1"/>
        <v>0</v>
      </c>
      <c r="F23" s="309">
        <f>'B_modernizacja i pozostałe'!E62</f>
        <v>0</v>
      </c>
      <c r="G23" s="309">
        <f>'B_modernizacja i pozostałe'!F62</f>
        <v>0</v>
      </c>
      <c r="H23" s="309">
        <f>'B_modernizacja i pozostałe'!G62</f>
        <v>0</v>
      </c>
      <c r="I23" s="309">
        <f>'B_modernizacja i pozostałe'!H62</f>
        <v>0</v>
      </c>
      <c r="J23" s="309">
        <f>'B_modernizacja i pozostałe'!I62</f>
        <v>0</v>
      </c>
      <c r="K23" s="309">
        <f>'B_modernizacja i pozostałe'!J62</f>
        <v>0</v>
      </c>
      <c r="L23" s="11"/>
      <c r="M23" s="11"/>
      <c r="N23" s="11"/>
    </row>
    <row r="24" spans="1:15" ht="18" x14ac:dyDescent="0.25">
      <c r="A24" s="1"/>
      <c r="B24" s="36" t="s">
        <v>31</v>
      </c>
      <c r="C24" s="37" t="s">
        <v>251</v>
      </c>
      <c r="D24" s="38" t="s">
        <v>45</v>
      </c>
      <c r="E24" s="309">
        <f t="shared" si="1"/>
        <v>0</v>
      </c>
      <c r="F24" s="309">
        <f>'B_modernizacja i pozostałe'!E93</f>
        <v>0</v>
      </c>
      <c r="G24" s="309">
        <f>'B_modernizacja i pozostałe'!F93</f>
        <v>0</v>
      </c>
      <c r="H24" s="309">
        <f>'B_modernizacja i pozostałe'!G93</f>
        <v>0</v>
      </c>
      <c r="I24" s="309">
        <f>'B_modernizacja i pozostałe'!H93</f>
        <v>0</v>
      </c>
      <c r="J24" s="309">
        <f>'B_modernizacja i pozostałe'!I93</f>
        <v>0</v>
      </c>
      <c r="K24" s="309">
        <f>'B_modernizacja i pozostałe'!J93</f>
        <v>0</v>
      </c>
      <c r="L24" s="11"/>
      <c r="M24" s="11"/>
      <c r="N24" s="11"/>
    </row>
    <row r="25" spans="1:15" ht="18" x14ac:dyDescent="0.25">
      <c r="A25" s="1"/>
      <c r="B25" s="36" t="s">
        <v>55</v>
      </c>
      <c r="C25" s="37" t="s">
        <v>393</v>
      </c>
      <c r="D25" s="38" t="s">
        <v>48</v>
      </c>
      <c r="E25" s="309">
        <f t="shared" si="1"/>
        <v>0</v>
      </c>
      <c r="F25" s="309">
        <f>'B_modernizacja i pozostałe'!E101</f>
        <v>0</v>
      </c>
      <c r="G25" s="309">
        <f>'B_modernizacja i pozostałe'!F101</f>
        <v>0</v>
      </c>
      <c r="H25" s="309">
        <f>'B_modernizacja i pozostałe'!G101</f>
        <v>0</v>
      </c>
      <c r="I25" s="309">
        <f>'B_modernizacja i pozostałe'!H101</f>
        <v>0</v>
      </c>
      <c r="J25" s="309">
        <f>'B_modernizacja i pozostałe'!I101</f>
        <v>0</v>
      </c>
      <c r="K25" s="309">
        <f>'B_modernizacja i pozostałe'!J101</f>
        <v>0</v>
      </c>
      <c r="L25" s="11"/>
      <c r="M25" s="11"/>
      <c r="N25" s="11"/>
    </row>
    <row r="26" spans="1:15" ht="18" x14ac:dyDescent="0.25">
      <c r="A26" s="1"/>
      <c r="B26" s="36" t="s">
        <v>58</v>
      </c>
      <c r="C26" s="37" t="s">
        <v>56</v>
      </c>
      <c r="D26" s="38" t="s">
        <v>50</v>
      </c>
      <c r="E26" s="309">
        <f t="shared" si="1"/>
        <v>0</v>
      </c>
      <c r="F26" s="309">
        <f>'B_modernizacja i pozostałe'!E112</f>
        <v>0</v>
      </c>
      <c r="G26" s="309">
        <f>'B_modernizacja i pozostałe'!F112</f>
        <v>0</v>
      </c>
      <c r="H26" s="309">
        <f>'B_modernizacja i pozostałe'!G112</f>
        <v>0</v>
      </c>
      <c r="I26" s="309">
        <f>'B_modernizacja i pozostałe'!H112</f>
        <v>0</v>
      </c>
      <c r="J26" s="309">
        <f>'B_modernizacja i pozostałe'!I112</f>
        <v>0</v>
      </c>
      <c r="K26" s="309">
        <f>'B_modernizacja i pozostałe'!J112</f>
        <v>0</v>
      </c>
      <c r="L26" s="11"/>
      <c r="M26" s="11"/>
      <c r="N26" s="11"/>
    </row>
    <row r="27" spans="1:15" ht="18" x14ac:dyDescent="0.25">
      <c r="A27" s="10"/>
      <c r="B27" s="26" t="s">
        <v>46</v>
      </c>
      <c r="C27" s="35" t="s">
        <v>47</v>
      </c>
      <c r="D27" s="27" t="s">
        <v>51</v>
      </c>
      <c r="E27" s="308">
        <f t="shared" si="1"/>
        <v>0</v>
      </c>
      <c r="F27" s="308">
        <f t="shared" ref="F27:K27" si="7">SUM(F28:F32)</f>
        <v>0</v>
      </c>
      <c r="G27" s="308">
        <f t="shared" si="7"/>
        <v>0</v>
      </c>
      <c r="H27" s="308">
        <f t="shared" si="7"/>
        <v>0</v>
      </c>
      <c r="I27" s="308">
        <f t="shared" si="7"/>
        <v>0</v>
      </c>
      <c r="J27" s="308">
        <f t="shared" si="7"/>
        <v>0</v>
      </c>
      <c r="K27" s="308">
        <f t="shared" si="7"/>
        <v>0</v>
      </c>
      <c r="L27" s="11"/>
      <c r="M27" s="11"/>
      <c r="N27" s="11"/>
    </row>
    <row r="28" spans="1:15" ht="30" x14ac:dyDescent="0.25">
      <c r="A28" s="1"/>
      <c r="B28" s="36" t="s">
        <v>49</v>
      </c>
      <c r="C28" s="37" t="s">
        <v>405</v>
      </c>
      <c r="D28" s="38" t="s">
        <v>52</v>
      </c>
      <c r="E28" s="309">
        <f t="shared" si="1"/>
        <v>0</v>
      </c>
      <c r="F28" s="309">
        <f>'C1_łączność'!J13</f>
        <v>0</v>
      </c>
      <c r="G28" s="309">
        <f>'C1_łączność'!K13</f>
        <v>0</v>
      </c>
      <c r="H28" s="309">
        <f>'C1_łączność'!L13</f>
        <v>0</v>
      </c>
      <c r="I28" s="309">
        <f>'C1_łączność'!M13</f>
        <v>0</v>
      </c>
      <c r="J28" s="309">
        <f>'C1_łączność'!N13</f>
        <v>0</v>
      </c>
      <c r="K28" s="309">
        <f>'C1_łączność'!O13</f>
        <v>0</v>
      </c>
      <c r="L28" s="18"/>
      <c r="M28" s="18"/>
      <c r="N28" s="18"/>
    </row>
    <row r="29" spans="1:15" ht="18" x14ac:dyDescent="0.25">
      <c r="A29" s="1"/>
      <c r="B29" s="36" t="s">
        <v>151</v>
      </c>
      <c r="C29" s="37" t="s">
        <v>406</v>
      </c>
      <c r="D29" s="38" t="s">
        <v>54</v>
      </c>
      <c r="E29" s="309">
        <f t="shared" si="1"/>
        <v>0</v>
      </c>
      <c r="F29" s="309">
        <f>'C2_informatyka'!J13</f>
        <v>0</v>
      </c>
      <c r="G29" s="309">
        <f>'C2_informatyka'!K13</f>
        <v>0</v>
      </c>
      <c r="H29" s="309">
        <f>'C2_informatyka'!L13</f>
        <v>0</v>
      </c>
      <c r="I29" s="309">
        <f>'C2_informatyka'!M13</f>
        <v>0</v>
      </c>
      <c r="J29" s="309">
        <f>'C2_informatyka'!N13</f>
        <v>0</v>
      </c>
      <c r="K29" s="309">
        <f>'C2_informatyka'!O13</f>
        <v>0</v>
      </c>
      <c r="L29" s="18"/>
      <c r="M29" s="18"/>
      <c r="N29" s="18"/>
    </row>
    <row r="30" spans="1:15" ht="18" x14ac:dyDescent="0.25">
      <c r="A30" s="1"/>
      <c r="B30" s="36" t="s">
        <v>208</v>
      </c>
      <c r="C30" s="122" t="s">
        <v>53</v>
      </c>
      <c r="D30" s="38" t="s">
        <v>57</v>
      </c>
      <c r="E30" s="309">
        <f t="shared" si="1"/>
        <v>0</v>
      </c>
      <c r="F30" s="309">
        <f>'C3_budynki'!J13</f>
        <v>0</v>
      </c>
      <c r="G30" s="309">
        <f>'C3_budynki'!K13</f>
        <v>0</v>
      </c>
      <c r="H30" s="309">
        <f>'C3_budynki'!L13</f>
        <v>0</v>
      </c>
      <c r="I30" s="309">
        <f>'C3_budynki'!M13</f>
        <v>0</v>
      </c>
      <c r="J30" s="309">
        <f>'C3_budynki'!N13</f>
        <v>0</v>
      </c>
      <c r="K30" s="309">
        <f>'C3_budynki'!O13</f>
        <v>0</v>
      </c>
      <c r="L30" s="18"/>
      <c r="M30" s="19"/>
      <c r="N30" s="19"/>
    </row>
    <row r="31" spans="1:15" ht="18" x14ac:dyDescent="0.25">
      <c r="A31" s="1"/>
      <c r="B31" s="36" t="s">
        <v>209</v>
      </c>
      <c r="C31" s="122" t="s">
        <v>59</v>
      </c>
      <c r="D31" s="38" t="s">
        <v>60</v>
      </c>
      <c r="E31" s="309">
        <f>SUM(F31:K31)</f>
        <v>0</v>
      </c>
      <c r="F31" s="309">
        <f>'C4_transport'!J13</f>
        <v>0</v>
      </c>
      <c r="G31" s="309">
        <f>'C4_transport'!K13</f>
        <v>0</v>
      </c>
      <c r="H31" s="309">
        <f>'C4_transport'!L13</f>
        <v>0</v>
      </c>
      <c r="I31" s="309">
        <f>'C4_transport'!M13</f>
        <v>0</v>
      </c>
      <c r="J31" s="309">
        <f>'C4_transport'!N13</f>
        <v>0</v>
      </c>
      <c r="K31" s="309">
        <f>'C4_transport'!O13</f>
        <v>0</v>
      </c>
      <c r="L31" s="14"/>
      <c r="M31" s="14"/>
      <c r="N31" s="14"/>
    </row>
    <row r="32" spans="1:15" ht="18" x14ac:dyDescent="0.25">
      <c r="A32" s="1"/>
      <c r="B32" s="36" t="s">
        <v>210</v>
      </c>
      <c r="C32" s="344" t="s">
        <v>399</v>
      </c>
      <c r="D32" s="38" t="s">
        <v>61</v>
      </c>
      <c r="E32" s="309">
        <f t="shared" si="1"/>
        <v>0</v>
      </c>
      <c r="F32" s="309">
        <f>'C5_pozostałe_zakupy'!J13</f>
        <v>0</v>
      </c>
      <c r="G32" s="309">
        <f>'C5_pozostałe_zakupy'!K13</f>
        <v>0</v>
      </c>
      <c r="H32" s="309">
        <f>'C5_pozostałe_zakupy'!L13</f>
        <v>0</v>
      </c>
      <c r="I32" s="309">
        <f>'C5_pozostałe_zakupy'!M13</f>
        <v>0</v>
      </c>
      <c r="J32" s="309">
        <f>'C5_pozostałe_zakupy'!N13</f>
        <v>0</v>
      </c>
      <c r="K32" s="309">
        <f>'C5_pozostałe_zakupy'!O13</f>
        <v>0</v>
      </c>
      <c r="L32" s="14"/>
      <c r="M32" s="14"/>
      <c r="N32" s="14"/>
    </row>
    <row r="35" spans="2:20" ht="15.75" x14ac:dyDescent="0.25">
      <c r="B35" s="32" t="s">
        <v>247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2:20" ht="15" customHeight="1" x14ac:dyDescent="0.25">
      <c r="E36" s="320" t="s">
        <v>234</v>
      </c>
      <c r="F36" s="319"/>
      <c r="G36" s="319"/>
      <c r="H36" s="319"/>
      <c r="I36" s="319"/>
      <c r="J36" s="319"/>
      <c r="K36" s="321"/>
      <c r="M36" s="316" t="s">
        <v>69</v>
      </c>
      <c r="N36" s="316"/>
      <c r="O36" s="316"/>
      <c r="P36" s="316"/>
      <c r="Q36" s="316"/>
      <c r="R36" s="316"/>
      <c r="S36" s="316"/>
      <c r="T36" s="316"/>
    </row>
    <row r="37" spans="2:20" ht="15" customHeight="1" x14ac:dyDescent="0.25">
      <c r="B37" s="51" t="s">
        <v>1</v>
      </c>
      <c r="C37" s="51" t="s">
        <v>2</v>
      </c>
      <c r="D37" s="52"/>
      <c r="E37" s="20" t="str">
        <f>E4</f>
        <v>Razem</v>
      </c>
      <c r="F37" s="20">
        <f t="shared" ref="F37:K37" si="8">F4</f>
        <v>2023</v>
      </c>
      <c r="G37" s="20">
        <f t="shared" si="8"/>
        <v>2024</v>
      </c>
      <c r="H37" s="20">
        <f t="shared" si="8"/>
        <v>2025</v>
      </c>
      <c r="I37" s="20">
        <f t="shared" si="8"/>
        <v>2026</v>
      </c>
      <c r="J37" s="20">
        <f t="shared" si="8"/>
        <v>2027</v>
      </c>
      <c r="K37" s="20">
        <f t="shared" si="8"/>
        <v>2028</v>
      </c>
      <c r="M37" s="20" t="s">
        <v>70</v>
      </c>
      <c r="N37" s="20" t="str">
        <f t="shared" ref="N37:T37" si="9">E37</f>
        <v>Razem</v>
      </c>
      <c r="O37" s="20">
        <f t="shared" si="9"/>
        <v>2023</v>
      </c>
      <c r="P37" s="20">
        <f t="shared" si="9"/>
        <v>2024</v>
      </c>
      <c r="Q37" s="20">
        <f t="shared" si="9"/>
        <v>2025</v>
      </c>
      <c r="R37" s="20">
        <f t="shared" si="9"/>
        <v>2026</v>
      </c>
      <c r="S37" s="20">
        <f t="shared" si="9"/>
        <v>2027</v>
      </c>
      <c r="T37" s="20">
        <f t="shared" si="9"/>
        <v>2028</v>
      </c>
    </row>
    <row r="38" spans="2:20" x14ac:dyDescent="0.25">
      <c r="B38" s="21" t="s">
        <v>4</v>
      </c>
      <c r="C38" s="21" t="s">
        <v>5</v>
      </c>
      <c r="D38" s="21"/>
      <c r="E38" s="21" t="s">
        <v>6</v>
      </c>
      <c r="F38" s="21" t="s">
        <v>7</v>
      </c>
      <c r="G38" s="21" t="s">
        <v>8</v>
      </c>
      <c r="H38" s="21" t="s">
        <v>9</v>
      </c>
      <c r="I38" s="21" t="s">
        <v>10</v>
      </c>
      <c r="J38" s="21" t="s">
        <v>11</v>
      </c>
      <c r="K38" s="21" t="s">
        <v>27</v>
      </c>
      <c r="M38" s="21" t="s">
        <v>30</v>
      </c>
      <c r="N38" s="21" t="s">
        <v>33</v>
      </c>
      <c r="O38" s="21" t="s">
        <v>33</v>
      </c>
      <c r="P38" s="21" t="s">
        <v>35</v>
      </c>
      <c r="Q38" s="21" t="s">
        <v>37</v>
      </c>
      <c r="R38" s="21" t="s">
        <v>39</v>
      </c>
      <c r="S38" s="21" t="s">
        <v>41</v>
      </c>
      <c r="T38" s="21" t="s">
        <v>42</v>
      </c>
    </row>
    <row r="39" spans="2:20" ht="18" x14ac:dyDescent="0.25">
      <c r="B39" s="22"/>
      <c r="C39" s="23" t="s">
        <v>252</v>
      </c>
      <c r="D39" s="24" t="s">
        <v>4</v>
      </c>
      <c r="E39" s="307">
        <f t="shared" ref="E39:E45" si="10">SUM(F39:K39)</f>
        <v>0</v>
      </c>
      <c r="F39" s="307">
        <f t="shared" ref="F39:K39" si="11">SUM(F40:F45)</f>
        <v>0</v>
      </c>
      <c r="G39" s="307">
        <f t="shared" si="11"/>
        <v>0</v>
      </c>
      <c r="H39" s="307">
        <f t="shared" si="11"/>
        <v>0</v>
      </c>
      <c r="I39" s="307">
        <f t="shared" si="11"/>
        <v>0</v>
      </c>
      <c r="J39" s="307">
        <f t="shared" si="11"/>
        <v>0</v>
      </c>
      <c r="K39" s="307">
        <f t="shared" si="11"/>
        <v>0</v>
      </c>
      <c r="M39" s="24"/>
      <c r="N39" s="307"/>
      <c r="O39" s="307"/>
      <c r="P39" s="307"/>
      <c r="Q39" s="307"/>
      <c r="R39" s="307"/>
      <c r="S39" s="307"/>
      <c r="T39" s="307"/>
    </row>
    <row r="40" spans="2:20" ht="18.600000000000001" customHeight="1" x14ac:dyDescent="0.25">
      <c r="B40" s="31" t="s">
        <v>0</v>
      </c>
      <c r="C40" s="317" t="s">
        <v>63</v>
      </c>
      <c r="D40" s="28" t="s">
        <v>5</v>
      </c>
      <c r="E40" s="310">
        <f>SUM(F40:K40)</f>
        <v>0</v>
      </c>
      <c r="F40" s="310">
        <f>'C1_łączność'!J20+'C2_informatyka'!J20+'C3_budynki'!J20+'C4_transport'!J20+'C5_pozostałe_zakupy'!J20+'P1_podm.-odb.'!S55+'P2_podm.-el-mob.'!S55+'P3_podm.-wytw.'!S55+'P4_podm.-mod.'!K27</f>
        <v>0</v>
      </c>
      <c r="G40" s="310">
        <f>'C1_łączność'!K20+'C2_informatyka'!K20+'C3_budynki'!K20+'C4_transport'!K20+'C5_pozostałe_zakupy'!K20+'P1_podm.-odb.'!W55+'P2_podm.-el-mob.'!W55+'P3_podm.-wytw.'!W55+'P4_podm.-mod.'!L27</f>
        <v>0</v>
      </c>
      <c r="H40" s="310">
        <f>'C1_łączność'!L20+'C2_informatyka'!L20+'C3_budynki'!L20+'C4_transport'!L20+'C5_pozostałe_zakupy'!L20+'P1_podm.-odb.'!AA55+'P2_podm.-el-mob.'!AA55+'P3_podm.-wytw.'!AA55+'P4_podm.-mod.'!M27</f>
        <v>0</v>
      </c>
      <c r="I40" s="310">
        <f>'C1_łączność'!M20+'C2_informatyka'!M20+'C3_budynki'!M20+'C4_transport'!M20+'C5_pozostałe_zakupy'!M20+'P1_podm.-odb.'!AE55+'P2_podm.-el-mob.'!AE55+'P3_podm.-wytw.'!AE55+'P4_podm.-mod.'!N27</f>
        <v>0</v>
      </c>
      <c r="J40" s="310">
        <f>'C1_łączność'!N20+'C2_informatyka'!N20+'C3_budynki'!N20+'C4_transport'!N20+'C5_pozostałe_zakupy'!N20+'P1_podm.-odb.'!AI55+'P2_podm.-el-mob.'!AI55+'P3_podm.-wytw.'!AI55+'P4_podm.-mod.'!O27</f>
        <v>0</v>
      </c>
      <c r="K40" s="310">
        <f>'C1_łączność'!O20+'C2_informatyka'!O20+'C3_budynki'!O20+'C4_transport'!O20+'C5_pozostałe_zakupy'!O20+'P1_podm.-odb.'!AM55+'P2_podm.-el-mob.'!AM55+'P3_podm.-wytw.'!AM55+'P4_podm.-mod.'!P27</f>
        <v>0</v>
      </c>
      <c r="M40" s="318" t="s">
        <v>71</v>
      </c>
      <c r="N40" s="310">
        <f t="shared" ref="N40:N45" si="12">SUM(O40:T40)</f>
        <v>0</v>
      </c>
      <c r="O40" s="310">
        <f>'C1_łączność'!T20+'C2_informatyka'!T20+'C3_budynki'!T20+'C4_transport'!T20+'C5_pozostałe_zakupy'!T20+'P1_podm.-odb.'!AU55+'P2_podm.-el-mob.'!AU55+'P3_podm.-wytw.'!AU55+'P4_podm.-mod.'!U27</f>
        <v>0</v>
      </c>
      <c r="P40" s="310">
        <f>'C1_łączność'!U20+'C2_informatyka'!U20+'C3_budynki'!U20+'C4_transport'!U20+'C5_pozostałe_zakupy'!U20+'P1_podm.-odb.'!AV55+'P2_podm.-el-mob.'!AV55+'P3_podm.-wytw.'!AV55+'P4_podm.-mod.'!V27</f>
        <v>0</v>
      </c>
      <c r="Q40" s="310">
        <f>'C1_łączność'!V20+'C2_informatyka'!V20+'C3_budynki'!V20+'C4_transport'!V20+'C5_pozostałe_zakupy'!V20+'P1_podm.-odb.'!AW55+'P2_podm.-el-mob.'!AW55+'P3_podm.-wytw.'!AW55+'P4_podm.-mod.'!W27</f>
        <v>0</v>
      </c>
      <c r="R40" s="310">
        <f>'C1_łączność'!W20+'C2_informatyka'!W20+'C3_budynki'!W20+'C4_transport'!W20+'C5_pozostałe_zakupy'!W20+'P1_podm.-odb.'!AX55+'P2_podm.-el-mob.'!AX55+'P3_podm.-wytw.'!AX55+'P4_podm.-mod.'!X27</f>
        <v>0</v>
      </c>
      <c r="S40" s="310">
        <f>'C1_łączność'!X20+'C2_informatyka'!X20+'C3_budynki'!X20+'C4_transport'!X20+'C5_pozostałe_zakupy'!X20+'P1_podm.-odb.'!AY55+'P2_podm.-el-mob.'!AY55+'P3_podm.-wytw.'!AY55+'P4_podm.-mod.'!Y27</f>
        <v>0</v>
      </c>
      <c r="T40" s="310">
        <f>'C1_łączność'!Y20+'C2_informatyka'!Y20+'C3_budynki'!Y20+'C4_transport'!Y20+'C5_pozostałe_zakupy'!Y20+'P1_podm.-odb.'!AZ55+'P2_podm.-el-mob.'!AZ55+'P3_podm.-wytw.'!AZ55+'P4_podm.-mod.'!Z27</f>
        <v>0</v>
      </c>
    </row>
    <row r="41" spans="2:20" ht="18" x14ac:dyDescent="0.25">
      <c r="B41" s="29" t="s">
        <v>19</v>
      </c>
      <c r="C41" s="317" t="s">
        <v>64</v>
      </c>
      <c r="D41" s="28" t="s">
        <v>6</v>
      </c>
      <c r="E41" s="310">
        <f t="shared" si="10"/>
        <v>0</v>
      </c>
      <c r="F41" s="310">
        <f>'C1_łączność'!J21+'C2_informatyka'!J21+'C3_budynki'!J21+'C4_transport'!J21+'C5_pozostałe_zakupy'!J21+'P1_podm.-odb.'!S56+'P2_podm.-el-mob.'!S56+'P3_podm.-wytw.'!S56+'P4_podm.-mod.'!K28</f>
        <v>0</v>
      </c>
      <c r="G41" s="310">
        <f>'C1_łączność'!K21+'C2_informatyka'!K21+'C3_budynki'!K21+'C4_transport'!K21+'C5_pozostałe_zakupy'!K21+'P1_podm.-odb.'!W56+'P2_podm.-el-mob.'!W56+'P3_podm.-wytw.'!W56+'P4_podm.-mod.'!L28</f>
        <v>0</v>
      </c>
      <c r="H41" s="310">
        <f>'C1_łączność'!L21+'C2_informatyka'!L21+'C3_budynki'!L21+'C4_transport'!L21+'C5_pozostałe_zakupy'!L21+'P1_podm.-odb.'!AA56+'P2_podm.-el-mob.'!AA56+'P3_podm.-wytw.'!AA56+'P4_podm.-mod.'!M28</f>
        <v>0</v>
      </c>
      <c r="I41" s="310">
        <f>'C1_łączność'!M21+'C2_informatyka'!M21+'C3_budynki'!M21+'C4_transport'!M21+'C5_pozostałe_zakupy'!M21+'P1_podm.-odb.'!AE56+'P2_podm.-el-mob.'!AE56+'P3_podm.-wytw.'!AE56+'P4_podm.-mod.'!N28</f>
        <v>0</v>
      </c>
      <c r="J41" s="310">
        <f>'C1_łączność'!N21+'C2_informatyka'!N21+'C3_budynki'!N21+'C4_transport'!N21+'C5_pozostałe_zakupy'!N21+'P1_podm.-odb.'!AI56+'P2_podm.-el-mob.'!AI56+'P3_podm.-wytw.'!AI56+'P4_podm.-mod.'!O28</f>
        <v>0</v>
      </c>
      <c r="K41" s="310">
        <f>'C1_łączność'!O21+'C2_informatyka'!O21+'C3_budynki'!O21+'C4_transport'!O21+'C5_pozostałe_zakupy'!O21+'P1_podm.-odb.'!AM56+'P2_podm.-el-mob.'!AM56+'P3_podm.-wytw.'!AM56+'P4_podm.-mod.'!P28</f>
        <v>0</v>
      </c>
      <c r="M41" s="318" t="s">
        <v>71</v>
      </c>
      <c r="N41" s="310">
        <f t="shared" si="12"/>
        <v>0</v>
      </c>
      <c r="O41" s="310">
        <f>'C1_łączność'!T21+'C2_informatyka'!T21+'C3_budynki'!T21+'C4_transport'!T21+'C5_pozostałe_zakupy'!T21+'P1_podm.-odb.'!AU56+'P2_podm.-el-mob.'!AU56+'P3_podm.-wytw.'!AU56+'P4_podm.-mod.'!U28</f>
        <v>0</v>
      </c>
      <c r="P41" s="310">
        <f>'C1_łączność'!U21+'C2_informatyka'!U21+'C3_budynki'!U21+'C4_transport'!U21+'C5_pozostałe_zakupy'!U21+'P1_podm.-odb.'!AV56+'P2_podm.-el-mob.'!AV56+'P3_podm.-wytw.'!AV56+'P4_podm.-mod.'!V28</f>
        <v>0</v>
      </c>
      <c r="Q41" s="310">
        <f>'C1_łączność'!V21+'C2_informatyka'!V21+'C3_budynki'!V21+'C4_transport'!V21+'C5_pozostałe_zakupy'!V21+'P1_podm.-odb.'!AW56+'P2_podm.-el-mob.'!AW56+'P3_podm.-wytw.'!AW56+'P4_podm.-mod.'!W28</f>
        <v>0</v>
      </c>
      <c r="R41" s="310">
        <f>'C1_łączność'!W21+'C2_informatyka'!W21+'C3_budynki'!W21+'C4_transport'!W21+'C5_pozostałe_zakupy'!W21+'P1_podm.-odb.'!AX56+'P2_podm.-el-mob.'!AX56+'P3_podm.-wytw.'!AX56+'P4_podm.-mod.'!X28</f>
        <v>0</v>
      </c>
      <c r="S41" s="310">
        <f>'C1_łączność'!X21+'C2_informatyka'!X21+'C3_budynki'!X21+'C4_transport'!X21+'C5_pozostałe_zakupy'!X21+'P1_podm.-odb.'!AY56+'P2_podm.-el-mob.'!AY56+'P3_podm.-wytw.'!AY56+'P4_podm.-mod.'!Y28</f>
        <v>0</v>
      </c>
      <c r="T41" s="310">
        <f>'C1_łączność'!Y21+'C2_informatyka'!Y21+'C3_budynki'!Y21+'C4_transport'!Y21+'C5_pozostałe_zakupy'!Y21+'P1_podm.-odb.'!AZ56+'P2_podm.-el-mob.'!AZ56+'P3_podm.-wytw.'!AZ56+'P4_podm.-mod.'!Z28</f>
        <v>0</v>
      </c>
    </row>
    <row r="42" spans="2:20" ht="18" x14ac:dyDescent="0.25">
      <c r="B42" s="31" t="s">
        <v>28</v>
      </c>
      <c r="C42" s="317" t="s">
        <v>65</v>
      </c>
      <c r="D42" s="28" t="s">
        <v>7</v>
      </c>
      <c r="E42" s="310">
        <f t="shared" si="10"/>
        <v>0</v>
      </c>
      <c r="F42" s="310">
        <f>'C1_łączność'!J22+'C2_informatyka'!J22+'C3_budynki'!J22+'C4_transport'!J22+'C5_pozostałe_zakupy'!J22+'P1_podm.-odb.'!S57+'P2_podm.-el-mob.'!S57+'P3_podm.-wytw.'!S57+'P4_podm.-mod.'!K29</f>
        <v>0</v>
      </c>
      <c r="G42" s="310">
        <f>'C1_łączność'!K22+'C2_informatyka'!K22+'C3_budynki'!K22+'C4_transport'!K22+'C5_pozostałe_zakupy'!K22+'P1_podm.-odb.'!W57+'P2_podm.-el-mob.'!W57+'P3_podm.-wytw.'!W57+'P4_podm.-mod.'!L29</f>
        <v>0</v>
      </c>
      <c r="H42" s="310">
        <f>'C1_łączność'!L22+'C2_informatyka'!L22+'C3_budynki'!L22+'C4_transport'!L22+'C5_pozostałe_zakupy'!L22+'P1_podm.-odb.'!AA57+'P2_podm.-el-mob.'!AA57+'P3_podm.-wytw.'!AA57+'P4_podm.-mod.'!M29</f>
        <v>0</v>
      </c>
      <c r="I42" s="310">
        <f>'C1_łączność'!M22+'C2_informatyka'!M22+'C3_budynki'!M22+'C4_transport'!M22+'C5_pozostałe_zakupy'!M22+'P1_podm.-odb.'!AE57+'P2_podm.-el-mob.'!AE57+'P3_podm.-wytw.'!AE57+'P4_podm.-mod.'!N29</f>
        <v>0</v>
      </c>
      <c r="J42" s="310">
        <f>'C1_łączność'!N22+'C2_informatyka'!N22+'C3_budynki'!N22+'C4_transport'!N22+'C5_pozostałe_zakupy'!N22+'P1_podm.-odb.'!AI57+'P2_podm.-el-mob.'!AI57+'P3_podm.-wytw.'!AI57+'P4_podm.-mod.'!O29</f>
        <v>0</v>
      </c>
      <c r="K42" s="310">
        <f>'C1_łączność'!O22+'C2_informatyka'!O22+'C3_budynki'!O22+'C4_transport'!O22+'C5_pozostałe_zakupy'!O22+'P1_podm.-odb.'!AM57+'P2_podm.-el-mob.'!AM57+'P3_podm.-wytw.'!AM57+'P4_podm.-mod.'!P29</f>
        <v>0</v>
      </c>
      <c r="M42" s="318" t="s">
        <v>72</v>
      </c>
      <c r="N42" s="310">
        <f t="shared" si="12"/>
        <v>0</v>
      </c>
      <c r="O42" s="310">
        <f>'C1_łączność'!T22+'C2_informatyka'!T22+'C3_budynki'!T22+'C4_transport'!T22+'C5_pozostałe_zakupy'!T22+'P1_podm.-odb.'!AU57+'P2_podm.-el-mob.'!AU57+'P3_podm.-wytw.'!AU57+'P4_podm.-mod.'!U29</f>
        <v>0</v>
      </c>
      <c r="P42" s="310">
        <f>'C1_łączność'!U22+'C2_informatyka'!U22+'C3_budynki'!U22+'C4_transport'!U22+'C5_pozostałe_zakupy'!U22+'P1_podm.-odb.'!AV57+'P2_podm.-el-mob.'!AV57+'P3_podm.-wytw.'!AV57+'P4_podm.-mod.'!V29</f>
        <v>0</v>
      </c>
      <c r="Q42" s="310">
        <f>'C1_łączność'!V22+'C2_informatyka'!V22+'C3_budynki'!V22+'C4_transport'!V22+'C5_pozostałe_zakupy'!V22+'P1_podm.-odb.'!AW57+'P2_podm.-el-mob.'!AW57+'P3_podm.-wytw.'!AW57+'P4_podm.-mod.'!W29</f>
        <v>0</v>
      </c>
      <c r="R42" s="310">
        <f>'C1_łączność'!W22+'C2_informatyka'!W22+'C3_budynki'!W22+'C4_transport'!W22+'C5_pozostałe_zakupy'!W22+'P1_podm.-odb.'!AX57+'P2_podm.-el-mob.'!AX57+'P3_podm.-wytw.'!AX57+'P4_podm.-mod.'!X29</f>
        <v>0</v>
      </c>
      <c r="S42" s="310">
        <f>'C1_łączność'!X22+'C2_informatyka'!X22+'C3_budynki'!X22+'C4_transport'!X22+'C5_pozostałe_zakupy'!X22+'P1_podm.-odb.'!AY57+'P2_podm.-el-mob.'!AY57+'P3_podm.-wytw.'!AY57+'P4_podm.-mod.'!Y29</f>
        <v>0</v>
      </c>
      <c r="T42" s="310">
        <f>'C1_łączność'!Y22+'C2_informatyka'!Y22+'C3_budynki'!Y22+'C4_transport'!Y22+'C5_pozostałe_zakupy'!Y22+'P1_podm.-odb.'!AZ57+'P2_podm.-el-mob.'!AZ57+'P3_podm.-wytw.'!AZ57+'P4_podm.-mod.'!Z29</f>
        <v>0</v>
      </c>
    </row>
    <row r="43" spans="2:20" ht="18" x14ac:dyDescent="0.25">
      <c r="B43" s="29" t="s">
        <v>31</v>
      </c>
      <c r="C43" s="317" t="s">
        <v>66</v>
      </c>
      <c r="D43" s="28" t="s">
        <v>8</v>
      </c>
      <c r="E43" s="310">
        <f t="shared" si="10"/>
        <v>0</v>
      </c>
      <c r="F43" s="310">
        <f>'C1_łączność'!J23+'C2_informatyka'!J23+'C3_budynki'!J23+'C4_transport'!J23+'C5_pozostałe_zakupy'!J23+'P1_podm.-odb.'!S58+'P2_podm.-el-mob.'!S58+'P3_podm.-wytw.'!S58+'P4_podm.-mod.'!K30</f>
        <v>0</v>
      </c>
      <c r="G43" s="310">
        <f>'C1_łączność'!K23+'C2_informatyka'!K23+'C3_budynki'!K23+'C4_transport'!K23+'C5_pozostałe_zakupy'!K23+'P1_podm.-odb.'!W58+'P2_podm.-el-mob.'!W58+'P3_podm.-wytw.'!W58+'P4_podm.-mod.'!L30</f>
        <v>0</v>
      </c>
      <c r="H43" s="310">
        <f>'C1_łączność'!L23+'C2_informatyka'!L23+'C3_budynki'!L23+'C4_transport'!L23+'C5_pozostałe_zakupy'!L23+'P1_podm.-odb.'!AA58+'P2_podm.-el-mob.'!AA58+'P3_podm.-wytw.'!AA58+'P4_podm.-mod.'!M30</f>
        <v>0</v>
      </c>
      <c r="I43" s="310">
        <f>'C1_łączność'!M23+'C2_informatyka'!M23+'C3_budynki'!M23+'C4_transport'!M23+'C5_pozostałe_zakupy'!M23+'P1_podm.-odb.'!AE58+'P2_podm.-el-mob.'!AE58+'P3_podm.-wytw.'!AE58+'P4_podm.-mod.'!N30</f>
        <v>0</v>
      </c>
      <c r="J43" s="310">
        <f>'C1_łączność'!N23+'C2_informatyka'!N23+'C3_budynki'!N23+'C4_transport'!N23+'C5_pozostałe_zakupy'!N23+'P1_podm.-odb.'!AI58+'P2_podm.-el-mob.'!AI58+'P3_podm.-wytw.'!AI58+'P4_podm.-mod.'!O30</f>
        <v>0</v>
      </c>
      <c r="K43" s="310">
        <f>'C1_łączność'!O23+'C2_informatyka'!O23+'C3_budynki'!O23+'C4_transport'!O23+'C5_pozostałe_zakupy'!O23+'P1_podm.-odb.'!AM58+'P2_podm.-el-mob.'!AM58+'P3_podm.-wytw.'!AM58+'P4_podm.-mod.'!P30</f>
        <v>0</v>
      </c>
      <c r="M43" s="318" t="s">
        <v>73</v>
      </c>
      <c r="N43" s="310">
        <f t="shared" si="12"/>
        <v>0</v>
      </c>
      <c r="O43" s="310">
        <f>'C1_łączność'!T23+'C2_informatyka'!T23+'C3_budynki'!T23+'C4_transport'!T23+'C5_pozostałe_zakupy'!T23+'P1_podm.-odb.'!AU58+'P2_podm.-el-mob.'!AU58+'P3_podm.-wytw.'!AU58+'P4_podm.-mod.'!U30</f>
        <v>0</v>
      </c>
      <c r="P43" s="310">
        <f>'C1_łączność'!U23+'C2_informatyka'!U23+'C3_budynki'!U23+'C4_transport'!U23+'C5_pozostałe_zakupy'!U23+'P1_podm.-odb.'!AV58+'P2_podm.-el-mob.'!AV58+'P3_podm.-wytw.'!AV58+'P4_podm.-mod.'!V30</f>
        <v>0</v>
      </c>
      <c r="Q43" s="310">
        <f>'C1_łączność'!V23+'C2_informatyka'!V23+'C3_budynki'!V23+'C4_transport'!V23+'C5_pozostałe_zakupy'!V23+'P1_podm.-odb.'!AW58+'P2_podm.-el-mob.'!AW58+'P3_podm.-wytw.'!AW58+'P4_podm.-mod.'!W30</f>
        <v>0</v>
      </c>
      <c r="R43" s="310">
        <f>'C1_łączność'!W23+'C2_informatyka'!W23+'C3_budynki'!W23+'C4_transport'!W23+'C5_pozostałe_zakupy'!W23+'P1_podm.-odb.'!AX58+'P2_podm.-el-mob.'!AX58+'P3_podm.-wytw.'!AX58+'P4_podm.-mod.'!X30</f>
        <v>0</v>
      </c>
      <c r="S43" s="310">
        <f>'C1_łączność'!X23+'C2_informatyka'!X23+'C3_budynki'!X23+'C4_transport'!X23+'C5_pozostałe_zakupy'!X23+'P1_podm.-odb.'!AY58+'P2_podm.-el-mob.'!AY58+'P3_podm.-wytw.'!AY58+'P4_podm.-mod.'!Y30</f>
        <v>0</v>
      </c>
      <c r="T43" s="310">
        <f>'C1_łączność'!Y23+'C2_informatyka'!Y23+'C3_budynki'!Y23+'C4_transport'!Y23+'C5_pozostałe_zakupy'!Y23+'P1_podm.-odb.'!AZ58+'P2_podm.-el-mob.'!AZ58+'P3_podm.-wytw.'!AZ58+'P4_podm.-mod.'!Z30</f>
        <v>0</v>
      </c>
    </row>
    <row r="44" spans="2:20" ht="18" x14ac:dyDescent="0.25">
      <c r="B44" s="31" t="s">
        <v>55</v>
      </c>
      <c r="C44" s="317" t="s">
        <v>67</v>
      </c>
      <c r="D44" s="28" t="s">
        <v>9</v>
      </c>
      <c r="E44" s="310">
        <f t="shared" si="10"/>
        <v>0</v>
      </c>
      <c r="F44" s="310">
        <f>'C1_łączność'!J24+'C2_informatyka'!J24+'C3_budynki'!J24+'C4_transport'!J24+'C5_pozostałe_zakupy'!J24+'P1_podm.-odb.'!S59+'P2_podm.-el-mob.'!S59+'P3_podm.-wytw.'!S59+'P4_podm.-mod.'!K31</f>
        <v>0</v>
      </c>
      <c r="G44" s="310">
        <f>'C1_łączność'!K24+'C2_informatyka'!K24+'C3_budynki'!K24+'C4_transport'!K24+'C5_pozostałe_zakupy'!K24+'P1_podm.-odb.'!W59+'P2_podm.-el-mob.'!W59+'P3_podm.-wytw.'!W59+'P4_podm.-mod.'!L31</f>
        <v>0</v>
      </c>
      <c r="H44" s="310">
        <f>'C1_łączność'!L24+'C2_informatyka'!L24+'C3_budynki'!L24+'C4_transport'!L24+'C5_pozostałe_zakupy'!L24+'P1_podm.-odb.'!AA59+'P2_podm.-el-mob.'!AA59+'P3_podm.-wytw.'!AA59+'P4_podm.-mod.'!M31</f>
        <v>0</v>
      </c>
      <c r="I44" s="310">
        <f>'C1_łączność'!M24+'C2_informatyka'!M24+'C3_budynki'!M24+'C4_transport'!M24+'C5_pozostałe_zakupy'!M24+'P1_podm.-odb.'!AE59+'P2_podm.-el-mob.'!AE59+'P3_podm.-wytw.'!AE59+'P4_podm.-mod.'!N31</f>
        <v>0</v>
      </c>
      <c r="J44" s="310">
        <f>'C1_łączność'!N24+'C2_informatyka'!N24+'C3_budynki'!N24+'C4_transport'!N24+'C5_pozostałe_zakupy'!N24+'P1_podm.-odb.'!AI59+'P2_podm.-el-mob.'!AI59+'P3_podm.-wytw.'!AI59+'P4_podm.-mod.'!O31</f>
        <v>0</v>
      </c>
      <c r="K44" s="310">
        <f>'C1_łączność'!O24+'C2_informatyka'!O24+'C3_budynki'!O24+'C4_transport'!O24+'C5_pozostałe_zakupy'!O24+'P1_podm.-odb.'!AM59+'P2_podm.-el-mob.'!AM59+'P3_podm.-wytw.'!AM59+'P4_podm.-mod.'!P31</f>
        <v>0</v>
      </c>
      <c r="M44" s="318" t="s">
        <v>74</v>
      </c>
      <c r="N44" s="310">
        <f t="shared" si="12"/>
        <v>0</v>
      </c>
      <c r="O44" s="310">
        <f>'C1_łączność'!T24+'C2_informatyka'!T24+'C3_budynki'!T24+'C4_transport'!T24+'C5_pozostałe_zakupy'!T24+'P1_podm.-odb.'!AU59+'P2_podm.-el-mob.'!AU59+'P3_podm.-wytw.'!AU59+'P4_podm.-mod.'!U31</f>
        <v>0</v>
      </c>
      <c r="P44" s="310">
        <f>'C1_łączność'!U24+'C2_informatyka'!U24+'C3_budynki'!U24+'C4_transport'!U24+'C5_pozostałe_zakupy'!U24+'P1_podm.-odb.'!AV59+'P2_podm.-el-mob.'!AV59+'P3_podm.-wytw.'!AV59+'P4_podm.-mod.'!V31</f>
        <v>0</v>
      </c>
      <c r="Q44" s="310">
        <f>'C1_łączność'!V24+'C2_informatyka'!V24+'C3_budynki'!V24+'C4_transport'!V24+'C5_pozostałe_zakupy'!V24+'P1_podm.-odb.'!AW59+'P2_podm.-el-mob.'!AW59+'P3_podm.-wytw.'!AW59+'P4_podm.-mod.'!W31</f>
        <v>0</v>
      </c>
      <c r="R44" s="310">
        <f>'C1_łączność'!W24+'C2_informatyka'!W24+'C3_budynki'!W24+'C4_transport'!W24+'C5_pozostałe_zakupy'!W24+'P1_podm.-odb.'!AX59+'P2_podm.-el-mob.'!AX59+'P3_podm.-wytw.'!AX59+'P4_podm.-mod.'!X31</f>
        <v>0</v>
      </c>
      <c r="S44" s="310">
        <f>'C1_łączność'!X24+'C2_informatyka'!X24+'C3_budynki'!X24+'C4_transport'!X24+'C5_pozostałe_zakupy'!X24+'P1_podm.-odb.'!AY59+'P2_podm.-el-mob.'!AY59+'P3_podm.-wytw.'!AY59+'P4_podm.-mod.'!Y31</f>
        <v>0</v>
      </c>
      <c r="T44" s="310">
        <f>'C1_łączność'!Y24+'C2_informatyka'!Y24+'C3_budynki'!Y24+'C4_transport'!Y24+'C5_pozostałe_zakupy'!Y24+'P1_podm.-odb.'!AZ59+'P2_podm.-el-mob.'!AZ59+'P3_podm.-wytw.'!AZ59+'P4_podm.-mod.'!Z31</f>
        <v>0</v>
      </c>
    </row>
    <row r="45" spans="2:20" ht="18" x14ac:dyDescent="0.25">
      <c r="B45" s="29" t="s">
        <v>58</v>
      </c>
      <c r="C45" s="317" t="s">
        <v>68</v>
      </c>
      <c r="D45" s="28" t="s">
        <v>10</v>
      </c>
      <c r="E45" s="310">
        <f t="shared" si="10"/>
        <v>0</v>
      </c>
      <c r="F45" s="310">
        <f>'C1_łączność'!J25+'C2_informatyka'!J25+'C3_budynki'!J25+'C4_transport'!J25+'C5_pozostałe_zakupy'!J25+'P1_podm.-odb.'!S60+'P2_podm.-el-mob.'!S60+'P3_podm.-wytw.'!S60+'P4_podm.-mod.'!K32</f>
        <v>0</v>
      </c>
      <c r="G45" s="310">
        <f>'C1_łączność'!K25+'C2_informatyka'!K25+'C3_budynki'!K25+'C4_transport'!K25+'C5_pozostałe_zakupy'!K25+'P1_podm.-odb.'!W60+'P2_podm.-el-mob.'!W60+'P3_podm.-wytw.'!W60+'P4_podm.-mod.'!L32</f>
        <v>0</v>
      </c>
      <c r="H45" s="310">
        <f>'C1_łączność'!L25+'C2_informatyka'!L25+'C3_budynki'!L25+'C4_transport'!L25+'C5_pozostałe_zakupy'!L25+'P1_podm.-odb.'!AA60+'P2_podm.-el-mob.'!AA60+'P3_podm.-wytw.'!AA60+'P4_podm.-mod.'!M32</f>
        <v>0</v>
      </c>
      <c r="I45" s="310">
        <f>'C1_łączność'!M25+'C2_informatyka'!M25+'C3_budynki'!M25+'C4_transport'!M25+'C5_pozostałe_zakupy'!M25+'P1_podm.-odb.'!AE60+'P2_podm.-el-mob.'!AE60+'P3_podm.-wytw.'!AE60+'P4_podm.-mod.'!N32</f>
        <v>0</v>
      </c>
      <c r="J45" s="310">
        <f>'C1_łączność'!N25+'C2_informatyka'!N25+'C3_budynki'!N25+'C4_transport'!N25+'C5_pozostałe_zakupy'!N25+'P1_podm.-odb.'!AI60+'P2_podm.-el-mob.'!AI60+'P3_podm.-wytw.'!AI60+'P4_podm.-mod.'!O32</f>
        <v>0</v>
      </c>
      <c r="K45" s="310">
        <f>'C1_łączność'!O25+'C2_informatyka'!O25+'C3_budynki'!O25+'C4_transport'!O25+'C5_pozostałe_zakupy'!O25+'P1_podm.-odb.'!AM60+'P2_podm.-el-mob.'!AM60+'P3_podm.-wytw.'!AM60+'P4_podm.-mod.'!P32</f>
        <v>0</v>
      </c>
      <c r="M45" s="318" t="s">
        <v>75</v>
      </c>
      <c r="N45" s="310">
        <f t="shared" si="12"/>
        <v>0</v>
      </c>
      <c r="O45" s="310">
        <f>'C1_łączność'!T25+'C2_informatyka'!T25+'C3_budynki'!T25+'C4_transport'!T25+'C5_pozostałe_zakupy'!T25+'P1_podm.-odb.'!AU60+'P2_podm.-el-mob.'!AU60+'P3_podm.-wytw.'!AU60+'P4_podm.-mod.'!U32</f>
        <v>0</v>
      </c>
      <c r="P45" s="310">
        <f>'C1_łączność'!U25+'C2_informatyka'!U25+'C3_budynki'!U25+'C4_transport'!U25+'C5_pozostałe_zakupy'!U25+'P1_podm.-odb.'!AV60+'P2_podm.-el-mob.'!AV60+'P3_podm.-wytw.'!AV60+'P4_podm.-mod.'!V32</f>
        <v>0</v>
      </c>
      <c r="Q45" s="310">
        <f>'C1_łączność'!V25+'C2_informatyka'!V25+'C3_budynki'!V25+'C4_transport'!V25+'C5_pozostałe_zakupy'!V25+'P1_podm.-odb.'!AW60+'P2_podm.-el-mob.'!AW60+'P3_podm.-wytw.'!AW60+'P4_podm.-mod.'!W32</f>
        <v>0</v>
      </c>
      <c r="R45" s="310">
        <f>'C1_łączność'!W25+'C2_informatyka'!W25+'C3_budynki'!W25+'C4_transport'!W25+'C5_pozostałe_zakupy'!W25+'P1_podm.-odb.'!AX60+'P2_podm.-el-mob.'!AX60+'P3_podm.-wytw.'!AX60+'P4_podm.-mod.'!X32</f>
        <v>0</v>
      </c>
      <c r="S45" s="310">
        <f>'C1_łączność'!X25+'C2_informatyka'!X25+'C3_budynki'!X25+'C4_transport'!X25+'C5_pozostałe_zakupy'!X25+'P1_podm.-odb.'!AY60+'P2_podm.-el-mob.'!AY60+'P3_podm.-wytw.'!AY60+'P4_podm.-mod.'!Y32</f>
        <v>0</v>
      </c>
      <c r="T45" s="310">
        <f>'C1_łączność'!Y25+'C2_informatyka'!Y25+'C3_budynki'!Y25+'C4_transport'!Y25+'C5_pozostałe_zakupy'!Y25+'P1_podm.-odb.'!AZ60+'P2_podm.-el-mob.'!AZ60+'P3_podm.-wytw.'!AZ60+'P4_podm.-mod.'!Z32</f>
        <v>0</v>
      </c>
    </row>
    <row r="46" spans="2:20" x14ac:dyDescent="0.25">
      <c r="D46" s="314" t="s">
        <v>216</v>
      </c>
      <c r="E46" s="186">
        <f t="shared" ref="E46:K46" si="13">E39-E6</f>
        <v>0</v>
      </c>
      <c r="F46" s="186">
        <f t="shared" si="13"/>
        <v>0</v>
      </c>
      <c r="G46" s="186">
        <f t="shared" si="13"/>
        <v>0</v>
      </c>
      <c r="H46" s="186">
        <f t="shared" si="13"/>
        <v>0</v>
      </c>
      <c r="I46" s="186">
        <f t="shared" si="13"/>
        <v>0</v>
      </c>
      <c r="J46" s="186">
        <f t="shared" si="13"/>
        <v>0</v>
      </c>
      <c r="K46" s="186">
        <f t="shared" si="13"/>
        <v>0</v>
      </c>
    </row>
    <row r="47" spans="2:20" x14ac:dyDescent="0.25">
      <c r="B47" s="273" t="s">
        <v>185</v>
      </c>
    </row>
    <row r="48" spans="2:20" x14ac:dyDescent="0.25">
      <c r="B48" s="257" t="s">
        <v>271</v>
      </c>
    </row>
    <row r="49" spans="2:12" x14ac:dyDescent="0.25">
      <c r="B49" s="257" t="s">
        <v>398</v>
      </c>
    </row>
    <row r="50" spans="2:12" x14ac:dyDescent="0.25">
      <c r="B50" s="257" t="s">
        <v>272</v>
      </c>
    </row>
    <row r="52" spans="2:12" x14ac:dyDescent="0.25">
      <c r="B52" s="273" t="s">
        <v>309</v>
      </c>
      <c r="C52" s="345"/>
      <c r="D52" s="274"/>
      <c r="E52" s="274"/>
      <c r="F52" s="274"/>
      <c r="G52" s="274"/>
      <c r="H52" s="274"/>
      <c r="I52" s="274"/>
      <c r="J52" s="274"/>
      <c r="K52" s="274"/>
      <c r="L52" s="274"/>
    </row>
    <row r="53" spans="2:12" ht="14.45" customHeight="1" x14ac:dyDescent="0.25">
      <c r="B53" s="275" t="s">
        <v>310</v>
      </c>
    </row>
    <row r="54" spans="2:12" ht="14.45" customHeight="1" x14ac:dyDescent="0.25">
      <c r="B54" s="275" t="s">
        <v>311</v>
      </c>
    </row>
    <row r="55" spans="2:12" ht="14.45" customHeight="1" x14ac:dyDescent="0.25">
      <c r="B55" s="275" t="s">
        <v>312</v>
      </c>
    </row>
    <row r="56" spans="2:12" ht="14.45" customHeight="1" x14ac:dyDescent="0.25">
      <c r="B56" s="275" t="s">
        <v>313</v>
      </c>
    </row>
    <row r="57" spans="2:12" ht="14.45" customHeight="1" x14ac:dyDescent="0.25">
      <c r="B57" s="275" t="s">
        <v>314</v>
      </c>
    </row>
  </sheetData>
  <protectedRanges>
    <protectedRange sqref="E14:F18 G14:K14 G17:K18 E22:K32" name="Tabela 3A_1_1"/>
  </protectedRanges>
  <pageMargins left="0.7" right="0.7" top="0.75" bottom="0.75" header="0.3" footer="0.3"/>
  <pageSetup paperSize="9" scale="2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-0.249977111117893"/>
    <pageSetUpPr fitToPage="1"/>
  </sheetPr>
  <dimension ref="A1:M43"/>
  <sheetViews>
    <sheetView view="pageBreakPreview" zoomScale="70" zoomScaleNormal="70" zoomScaleSheetLayoutView="70" workbookViewId="0">
      <selection activeCell="E34" sqref="E34"/>
    </sheetView>
  </sheetViews>
  <sheetFormatPr defaultColWidth="9.140625" defaultRowHeight="15" x14ac:dyDescent="0.25"/>
  <cols>
    <col min="1" max="1" width="4" style="257" customWidth="1"/>
    <col min="2" max="2" width="5" style="257" customWidth="1"/>
    <col min="3" max="3" width="54.42578125" style="257" customWidth="1"/>
    <col min="4" max="4" width="88" style="257" customWidth="1"/>
    <col min="5" max="5" width="6.140625" style="257" customWidth="1"/>
    <col min="6" max="6" width="12.140625" style="257" bestFit="1" customWidth="1"/>
    <col min="7" max="13" width="16.28515625" style="257" customWidth="1"/>
    <col min="14" max="16384" width="9.140625" style="257"/>
  </cols>
  <sheetData>
    <row r="1" spans="1:13" ht="18.75" x14ac:dyDescent="0.3">
      <c r="A1" s="2"/>
      <c r="B1" s="4"/>
      <c r="C1" s="4"/>
      <c r="D1" s="343"/>
      <c r="E1" s="3"/>
      <c r="F1" s="3"/>
      <c r="G1" s="3"/>
      <c r="H1" s="3"/>
      <c r="I1" s="3"/>
      <c r="J1" s="3"/>
      <c r="K1" s="3"/>
      <c r="L1" s="3"/>
      <c r="M1" s="3"/>
    </row>
    <row r="2" spans="1:13" ht="16.5" thickBot="1" x14ac:dyDescent="0.3">
      <c r="B2" s="32" t="s">
        <v>514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3" ht="15" customHeight="1" thickBot="1" x14ac:dyDescent="0.3">
      <c r="G3" s="398" t="s">
        <v>3</v>
      </c>
      <c r="H3" s="399"/>
      <c r="I3" s="399"/>
      <c r="J3" s="399"/>
      <c r="K3" s="399"/>
      <c r="L3" s="400"/>
    </row>
    <row r="4" spans="1:13" ht="15" customHeight="1" x14ac:dyDescent="0.25">
      <c r="B4" s="369" t="s">
        <v>1</v>
      </c>
      <c r="C4" s="370" t="s">
        <v>507</v>
      </c>
      <c r="D4" s="370" t="s">
        <v>2</v>
      </c>
      <c r="E4" s="371"/>
      <c r="F4" s="372" t="s">
        <v>492</v>
      </c>
      <c r="G4" s="372">
        <v>2023</v>
      </c>
      <c r="H4" s="372">
        <v>2024</v>
      </c>
      <c r="I4" s="372">
        <v>2025</v>
      </c>
      <c r="J4" s="372">
        <v>2026</v>
      </c>
      <c r="K4" s="372">
        <v>2027</v>
      </c>
      <c r="L4" s="373">
        <v>2028</v>
      </c>
    </row>
    <row r="5" spans="1:13" x14ac:dyDescent="0.25">
      <c r="B5" s="374" t="s">
        <v>4</v>
      </c>
      <c r="C5" s="21" t="s">
        <v>5</v>
      </c>
      <c r="D5" s="21" t="s">
        <v>6</v>
      </c>
      <c r="E5" s="21" t="s">
        <v>7</v>
      </c>
      <c r="F5" s="21" t="s">
        <v>8</v>
      </c>
      <c r="G5" s="21" t="s">
        <v>9</v>
      </c>
      <c r="H5" s="21" t="s">
        <v>10</v>
      </c>
      <c r="I5" s="21" t="s">
        <v>11</v>
      </c>
      <c r="J5" s="21" t="s">
        <v>27</v>
      </c>
      <c r="K5" s="375" t="s">
        <v>30</v>
      </c>
      <c r="L5" s="375" t="s">
        <v>33</v>
      </c>
    </row>
    <row r="6" spans="1:13" ht="14.45" customHeight="1" x14ac:dyDescent="0.25">
      <c r="B6" s="394" t="s">
        <v>284</v>
      </c>
      <c r="C6" s="492" t="s">
        <v>63</v>
      </c>
      <c r="D6" s="389" t="s">
        <v>515</v>
      </c>
      <c r="E6" s="393" t="s">
        <v>4</v>
      </c>
      <c r="F6" s="28" t="s">
        <v>486</v>
      </c>
      <c r="G6" s="38"/>
      <c r="H6" s="38"/>
      <c r="I6" s="38"/>
      <c r="J6" s="38"/>
      <c r="K6" s="38"/>
      <c r="L6" s="395"/>
    </row>
    <row r="7" spans="1:13" ht="18.600000000000001" customHeight="1" x14ac:dyDescent="0.25">
      <c r="B7" s="376" t="s">
        <v>288</v>
      </c>
      <c r="C7" s="493"/>
      <c r="D7" s="389" t="s">
        <v>494</v>
      </c>
      <c r="E7" s="28" t="s">
        <v>5</v>
      </c>
      <c r="F7" s="28" t="s">
        <v>486</v>
      </c>
      <c r="G7" s="310"/>
      <c r="H7" s="310"/>
      <c r="I7" s="310"/>
      <c r="J7" s="310"/>
      <c r="K7" s="310"/>
      <c r="L7" s="377"/>
    </row>
    <row r="8" spans="1:13" ht="18" x14ac:dyDescent="0.25">
      <c r="B8" s="394" t="s">
        <v>291</v>
      </c>
      <c r="C8" s="493"/>
      <c r="D8" s="389" t="s">
        <v>498</v>
      </c>
      <c r="E8" s="393" t="s">
        <v>6</v>
      </c>
      <c r="F8" s="28" t="s">
        <v>486</v>
      </c>
      <c r="G8" s="310"/>
      <c r="H8" s="310"/>
      <c r="I8" s="310"/>
      <c r="J8" s="310"/>
      <c r="K8" s="310"/>
      <c r="L8" s="377"/>
    </row>
    <row r="9" spans="1:13" ht="18" x14ac:dyDescent="0.25">
      <c r="B9" s="394" t="s">
        <v>297</v>
      </c>
      <c r="C9" s="493"/>
      <c r="D9" s="389" t="s">
        <v>513</v>
      </c>
      <c r="E9" s="393" t="s">
        <v>7</v>
      </c>
      <c r="F9" s="28" t="s">
        <v>486</v>
      </c>
      <c r="G9" s="310"/>
      <c r="H9" s="310"/>
      <c r="I9" s="310"/>
      <c r="J9" s="310"/>
      <c r="K9" s="310"/>
      <c r="L9" s="377"/>
    </row>
    <row r="10" spans="1:13" ht="18" x14ac:dyDescent="0.25">
      <c r="B10" s="376" t="s">
        <v>505</v>
      </c>
      <c r="C10" s="494"/>
      <c r="D10" s="389" t="s">
        <v>512</v>
      </c>
      <c r="E10" s="28" t="s">
        <v>8</v>
      </c>
      <c r="F10" s="28" t="s">
        <v>486</v>
      </c>
      <c r="G10" s="310"/>
      <c r="H10" s="310"/>
      <c r="I10" s="310"/>
      <c r="J10" s="310"/>
      <c r="K10" s="310"/>
      <c r="L10" s="377"/>
    </row>
    <row r="11" spans="1:13" ht="36" customHeight="1" x14ac:dyDescent="0.25">
      <c r="B11" s="394" t="s">
        <v>506</v>
      </c>
      <c r="C11" s="396" t="s">
        <v>64</v>
      </c>
      <c r="D11" s="389" t="s">
        <v>495</v>
      </c>
      <c r="E11" s="393" t="s">
        <v>9</v>
      </c>
      <c r="F11" s="28" t="s">
        <v>487</v>
      </c>
      <c r="G11" s="310"/>
      <c r="H11" s="310"/>
      <c r="I11" s="310"/>
      <c r="J11" s="310"/>
      <c r="K11" s="310"/>
      <c r="L11" s="377"/>
    </row>
    <row r="12" spans="1:13" ht="18" x14ac:dyDescent="0.25">
      <c r="B12" s="394" t="s">
        <v>508</v>
      </c>
      <c r="C12" s="396" t="s">
        <v>65</v>
      </c>
      <c r="D12" s="389" t="s">
        <v>497</v>
      </c>
      <c r="E12" s="393" t="s">
        <v>10</v>
      </c>
      <c r="F12" s="28" t="s">
        <v>487</v>
      </c>
      <c r="G12" s="310"/>
      <c r="H12" s="310"/>
      <c r="I12" s="310"/>
      <c r="J12" s="310"/>
      <c r="K12" s="310"/>
      <c r="L12" s="377"/>
    </row>
    <row r="13" spans="1:13" ht="18" x14ac:dyDescent="0.25">
      <c r="B13" s="376" t="s">
        <v>509</v>
      </c>
      <c r="C13" s="492" t="s">
        <v>66</v>
      </c>
      <c r="D13" s="389" t="s">
        <v>496</v>
      </c>
      <c r="E13" s="28" t="s">
        <v>11</v>
      </c>
      <c r="F13" s="28" t="s">
        <v>73</v>
      </c>
      <c r="G13" s="310"/>
      <c r="H13" s="310"/>
      <c r="I13" s="310"/>
      <c r="J13" s="310"/>
      <c r="K13" s="310"/>
      <c r="L13" s="377"/>
    </row>
    <row r="14" spans="1:13" ht="18" x14ac:dyDescent="0.25">
      <c r="B14" s="394" t="s">
        <v>510</v>
      </c>
      <c r="C14" s="494"/>
      <c r="D14" s="389" t="s">
        <v>496</v>
      </c>
      <c r="E14" s="393" t="s">
        <v>27</v>
      </c>
      <c r="F14" s="28" t="s">
        <v>487</v>
      </c>
      <c r="G14" s="310"/>
      <c r="H14" s="310"/>
      <c r="I14" s="310"/>
      <c r="J14" s="310"/>
      <c r="K14" s="310"/>
      <c r="L14" s="377"/>
    </row>
    <row r="15" spans="1:13" ht="18" x14ac:dyDescent="0.25">
      <c r="B15" s="394" t="s">
        <v>30</v>
      </c>
      <c r="C15" s="492" t="s">
        <v>207</v>
      </c>
      <c r="D15" s="389" t="s">
        <v>498</v>
      </c>
      <c r="E15" s="393" t="s">
        <v>30</v>
      </c>
      <c r="F15" s="28" t="s">
        <v>73</v>
      </c>
      <c r="G15" s="310"/>
      <c r="H15" s="310"/>
      <c r="I15" s="310"/>
      <c r="J15" s="310"/>
      <c r="K15" s="310"/>
      <c r="L15" s="377"/>
    </row>
    <row r="16" spans="1:13" ht="18" x14ac:dyDescent="0.25">
      <c r="B16" s="376" t="s">
        <v>33</v>
      </c>
      <c r="C16" s="493"/>
      <c r="D16" s="389" t="s">
        <v>511</v>
      </c>
      <c r="E16" s="28" t="s">
        <v>33</v>
      </c>
      <c r="F16" s="28" t="s">
        <v>487</v>
      </c>
      <c r="G16" s="310"/>
      <c r="H16" s="310"/>
      <c r="I16" s="310"/>
      <c r="J16" s="310"/>
      <c r="K16" s="310"/>
      <c r="L16" s="377"/>
    </row>
    <row r="17" spans="2:12" ht="18" x14ac:dyDescent="0.25">
      <c r="B17" s="394" t="s">
        <v>35</v>
      </c>
      <c r="C17" s="493"/>
      <c r="D17" s="389" t="s">
        <v>513</v>
      </c>
      <c r="E17" s="393" t="s">
        <v>35</v>
      </c>
      <c r="F17" s="28" t="s">
        <v>73</v>
      </c>
      <c r="G17" s="310"/>
      <c r="H17" s="310"/>
      <c r="I17" s="310"/>
      <c r="J17" s="310"/>
      <c r="K17" s="310"/>
      <c r="L17" s="377"/>
    </row>
    <row r="18" spans="2:12" ht="18" x14ac:dyDescent="0.25">
      <c r="B18" s="394" t="s">
        <v>37</v>
      </c>
      <c r="C18" s="494"/>
      <c r="D18" s="389" t="s">
        <v>512</v>
      </c>
      <c r="E18" s="393" t="s">
        <v>37</v>
      </c>
      <c r="F18" s="28" t="s">
        <v>73</v>
      </c>
      <c r="G18" s="310"/>
      <c r="H18" s="310"/>
      <c r="I18" s="310"/>
      <c r="J18" s="310"/>
      <c r="K18" s="310"/>
      <c r="L18" s="377"/>
    </row>
    <row r="19" spans="2:12" ht="18.75" thickBot="1" x14ac:dyDescent="0.3">
      <c r="B19" s="388" t="s">
        <v>39</v>
      </c>
      <c r="C19" s="397" t="s">
        <v>68</v>
      </c>
      <c r="D19" s="390" t="s">
        <v>516</v>
      </c>
      <c r="E19" s="380" t="s">
        <v>39</v>
      </c>
      <c r="F19" s="380" t="s">
        <v>487</v>
      </c>
      <c r="G19" s="381"/>
      <c r="H19" s="381"/>
      <c r="I19" s="381"/>
      <c r="J19" s="381"/>
      <c r="K19" s="381"/>
      <c r="L19" s="382"/>
    </row>
    <row r="20" spans="2:12" ht="10.15" customHeight="1" thickBot="1" x14ac:dyDescent="0.3">
      <c r="B20" s="366"/>
      <c r="C20" s="366"/>
      <c r="D20" s="391"/>
      <c r="E20" s="367"/>
      <c r="F20" s="367"/>
      <c r="G20" s="368"/>
      <c r="H20" s="368"/>
      <c r="I20" s="368"/>
      <c r="J20" s="368"/>
      <c r="K20" s="368"/>
      <c r="L20" s="368"/>
    </row>
    <row r="21" spans="2:12" ht="31.15" customHeight="1" x14ac:dyDescent="0.25">
      <c r="B21" s="383" t="s">
        <v>41</v>
      </c>
      <c r="C21" s="384" t="s">
        <v>197</v>
      </c>
      <c r="D21" s="392" t="s">
        <v>489</v>
      </c>
      <c r="E21" s="385" t="s">
        <v>41</v>
      </c>
      <c r="F21" s="385" t="s">
        <v>488</v>
      </c>
      <c r="G21" s="386"/>
      <c r="H21" s="386"/>
      <c r="I21" s="386"/>
      <c r="J21" s="386"/>
      <c r="K21" s="386"/>
      <c r="L21" s="387"/>
    </row>
    <row r="22" spans="2:12" ht="32.450000000000003" customHeight="1" x14ac:dyDescent="0.25">
      <c r="B22" s="378" t="s">
        <v>42</v>
      </c>
      <c r="C22" s="365" t="s">
        <v>197</v>
      </c>
      <c r="D22" s="389" t="s">
        <v>490</v>
      </c>
      <c r="E22" s="28" t="s">
        <v>42</v>
      </c>
      <c r="F22" s="28" t="s">
        <v>73</v>
      </c>
      <c r="G22" s="310"/>
      <c r="H22" s="310"/>
      <c r="I22" s="310"/>
      <c r="J22" s="310"/>
      <c r="K22" s="310"/>
      <c r="L22" s="377"/>
    </row>
    <row r="23" spans="2:12" ht="45" customHeight="1" x14ac:dyDescent="0.25">
      <c r="B23" s="376" t="s">
        <v>43</v>
      </c>
      <c r="C23" s="364" t="s">
        <v>197</v>
      </c>
      <c r="D23" s="389" t="s">
        <v>491</v>
      </c>
      <c r="E23" s="28" t="s">
        <v>43</v>
      </c>
      <c r="F23" s="28" t="s">
        <v>488</v>
      </c>
      <c r="G23" s="310"/>
      <c r="H23" s="310"/>
      <c r="I23" s="310"/>
      <c r="J23" s="310"/>
      <c r="K23" s="310"/>
      <c r="L23" s="377"/>
    </row>
    <row r="24" spans="2:12" ht="20.45" customHeight="1" x14ac:dyDescent="0.25">
      <c r="B24" s="378" t="s">
        <v>44</v>
      </c>
      <c r="C24" s="364" t="s">
        <v>197</v>
      </c>
      <c r="D24" s="389" t="s">
        <v>518</v>
      </c>
      <c r="E24" s="28" t="s">
        <v>44</v>
      </c>
      <c r="F24" s="28" t="s">
        <v>517</v>
      </c>
      <c r="G24" s="310"/>
      <c r="H24" s="310"/>
      <c r="I24" s="310"/>
      <c r="J24" s="310"/>
      <c r="K24" s="310"/>
      <c r="L24" s="377"/>
    </row>
    <row r="25" spans="2:12" ht="18" x14ac:dyDescent="0.25">
      <c r="B25" s="376" t="s">
        <v>45</v>
      </c>
      <c r="C25" s="365" t="s">
        <v>197</v>
      </c>
      <c r="D25" s="389" t="s">
        <v>502</v>
      </c>
      <c r="E25" s="28" t="s">
        <v>45</v>
      </c>
      <c r="F25" s="28" t="s">
        <v>501</v>
      </c>
      <c r="G25" s="310"/>
      <c r="H25" s="310"/>
      <c r="I25" s="310"/>
      <c r="J25" s="310"/>
      <c r="K25" s="310"/>
      <c r="L25" s="377"/>
    </row>
    <row r="26" spans="2:12" ht="18" x14ac:dyDescent="0.25">
      <c r="B26" s="378" t="s">
        <v>48</v>
      </c>
      <c r="C26" s="364" t="s">
        <v>197</v>
      </c>
      <c r="D26" s="389" t="s">
        <v>503</v>
      </c>
      <c r="E26" s="28" t="s">
        <v>48</v>
      </c>
      <c r="F26" s="28" t="s">
        <v>501</v>
      </c>
      <c r="G26" s="310"/>
      <c r="H26" s="310"/>
      <c r="I26" s="310"/>
      <c r="J26" s="310"/>
      <c r="K26" s="310"/>
      <c r="L26" s="377"/>
    </row>
    <row r="27" spans="2:12" ht="18.75" thickBot="1" x14ac:dyDescent="0.3">
      <c r="B27" s="388" t="s">
        <v>50</v>
      </c>
      <c r="C27" s="379" t="s">
        <v>197</v>
      </c>
      <c r="D27" s="390" t="s">
        <v>504</v>
      </c>
      <c r="E27" s="380" t="s">
        <v>50</v>
      </c>
      <c r="F27" s="380" t="s">
        <v>501</v>
      </c>
      <c r="G27" s="381"/>
      <c r="H27" s="381"/>
      <c r="I27" s="381"/>
      <c r="J27" s="381"/>
      <c r="K27" s="381"/>
      <c r="L27" s="382"/>
    </row>
    <row r="28" spans="2:12" x14ac:dyDescent="0.25">
      <c r="B28" s="257" t="s">
        <v>493</v>
      </c>
    </row>
    <row r="29" spans="2:12" x14ac:dyDescent="0.25">
      <c r="B29" s="257" t="s">
        <v>499</v>
      </c>
    </row>
    <row r="30" spans="2:12" x14ac:dyDescent="0.25">
      <c r="B30" s="257" t="s">
        <v>500</v>
      </c>
    </row>
    <row r="39" spans="4:4" x14ac:dyDescent="0.25">
      <c r="D39" s="363"/>
    </row>
    <row r="40" spans="4:4" x14ac:dyDescent="0.25">
      <c r="D40" s="363"/>
    </row>
    <row r="41" spans="4:4" x14ac:dyDescent="0.25">
      <c r="D41" s="363"/>
    </row>
    <row r="42" spans="4:4" x14ac:dyDescent="0.25">
      <c r="D42" s="363"/>
    </row>
    <row r="43" spans="4:4" x14ac:dyDescent="0.25">
      <c r="D43" s="363"/>
    </row>
  </sheetData>
  <mergeCells count="3">
    <mergeCell ref="C6:C10"/>
    <mergeCell ref="C13:C14"/>
    <mergeCell ref="C15:C18"/>
  </mergeCells>
  <phoneticPr fontId="104" type="noConversion"/>
  <pageMargins left="0.7" right="0.7" top="0.75" bottom="0.75" header="0.3" footer="0.3"/>
  <pageSetup paperSize="9" scale="4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2:G19"/>
  <sheetViews>
    <sheetView zoomScale="85" zoomScaleNormal="85" workbookViewId="0">
      <selection activeCell="F5" sqref="F5:F10"/>
    </sheetView>
  </sheetViews>
  <sheetFormatPr defaultRowHeight="15" x14ac:dyDescent="0.25"/>
  <cols>
    <col min="1" max="1" width="2.85546875" customWidth="1"/>
    <col min="2" max="2" width="67.85546875" bestFit="1" customWidth="1"/>
    <col min="4" max="4" width="40.85546875" customWidth="1"/>
    <col min="6" max="6" width="40" customWidth="1"/>
    <col min="7" max="7" width="14.7109375" bestFit="1" customWidth="1"/>
  </cols>
  <sheetData>
    <row r="2" spans="2:7" x14ac:dyDescent="0.25">
      <c r="B2" t="s">
        <v>200</v>
      </c>
    </row>
    <row r="4" spans="2:7" x14ac:dyDescent="0.25">
      <c r="B4" s="167" t="s">
        <v>190</v>
      </c>
      <c r="D4" s="223" t="s">
        <v>203</v>
      </c>
      <c r="E4" s="224" t="s">
        <v>204</v>
      </c>
      <c r="F4" s="224" t="s">
        <v>205</v>
      </c>
      <c r="G4" s="225" t="s">
        <v>202</v>
      </c>
    </row>
    <row r="5" spans="2:7" ht="47.25" x14ac:dyDescent="0.25">
      <c r="B5" s="168" t="s">
        <v>194</v>
      </c>
      <c r="D5" s="226" t="s">
        <v>206</v>
      </c>
      <c r="E5" s="227">
        <v>1</v>
      </c>
      <c r="F5" s="172" t="s">
        <v>63</v>
      </c>
      <c r="G5" s="228" t="s">
        <v>71</v>
      </c>
    </row>
    <row r="6" spans="2:7" ht="31.5" x14ac:dyDescent="0.25">
      <c r="B6" s="169" t="s">
        <v>195</v>
      </c>
      <c r="D6" s="229" t="s">
        <v>401</v>
      </c>
      <c r="E6" s="227">
        <v>2</v>
      </c>
      <c r="F6" s="172" t="s">
        <v>64</v>
      </c>
      <c r="G6" s="228" t="s">
        <v>71</v>
      </c>
    </row>
    <row r="7" spans="2:7" ht="15.75" x14ac:dyDescent="0.25">
      <c r="B7" s="169" t="s">
        <v>196</v>
      </c>
      <c r="D7" s="226" t="s">
        <v>65</v>
      </c>
      <c r="E7" s="227">
        <v>3</v>
      </c>
      <c r="F7" s="172" t="s">
        <v>65</v>
      </c>
      <c r="G7" s="228" t="s">
        <v>72</v>
      </c>
    </row>
    <row r="8" spans="2:7" ht="15.75" x14ac:dyDescent="0.25">
      <c r="B8" s="169" t="s">
        <v>198</v>
      </c>
      <c r="D8" s="226" t="s">
        <v>66</v>
      </c>
      <c r="E8" s="227">
        <v>4</v>
      </c>
      <c r="F8" s="172" t="s">
        <v>66</v>
      </c>
      <c r="G8" s="228" t="s">
        <v>73</v>
      </c>
    </row>
    <row r="9" spans="2:7" ht="15.75" x14ac:dyDescent="0.25">
      <c r="B9" s="169" t="s">
        <v>197</v>
      </c>
      <c r="D9" s="226" t="s">
        <v>207</v>
      </c>
      <c r="E9" s="227">
        <v>5</v>
      </c>
      <c r="F9" s="172" t="s">
        <v>207</v>
      </c>
      <c r="G9" s="228" t="s">
        <v>74</v>
      </c>
    </row>
    <row r="10" spans="2:7" ht="15.75" x14ac:dyDescent="0.25">
      <c r="D10" s="230" t="s">
        <v>68</v>
      </c>
      <c r="E10" s="231">
        <v>6</v>
      </c>
      <c r="F10" s="232" t="s">
        <v>68</v>
      </c>
      <c r="G10" s="233" t="s">
        <v>75</v>
      </c>
    </row>
    <row r="14" spans="2:7" x14ac:dyDescent="0.25">
      <c r="B14" s="167" t="s">
        <v>219</v>
      </c>
    </row>
    <row r="15" spans="2:7" x14ac:dyDescent="0.25">
      <c r="B15" s="33" t="s">
        <v>220</v>
      </c>
    </row>
    <row r="16" spans="2:7" x14ac:dyDescent="0.25">
      <c r="B16" s="33" t="s">
        <v>221</v>
      </c>
    </row>
    <row r="17" spans="2:2" x14ac:dyDescent="0.25">
      <c r="B17" s="33" t="s">
        <v>222</v>
      </c>
    </row>
    <row r="18" spans="2:2" x14ac:dyDescent="0.25">
      <c r="B18" s="33"/>
    </row>
    <row r="19" spans="2:2" x14ac:dyDescent="0.25">
      <c r="B19" s="33" t="s">
        <v>197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B1:U120"/>
  <sheetViews>
    <sheetView view="pageBreakPreview" zoomScale="85" zoomScaleNormal="85" zoomScaleSheetLayoutView="85" workbookViewId="0">
      <selection activeCell="C39" sqref="C39"/>
    </sheetView>
  </sheetViews>
  <sheetFormatPr defaultRowHeight="15" x14ac:dyDescent="0.25"/>
  <cols>
    <col min="1" max="1" width="4" customWidth="1"/>
    <col min="2" max="2" width="5.42578125" customWidth="1"/>
    <col min="3" max="3" width="81.28515625" bestFit="1" customWidth="1"/>
    <col min="4" max="4" width="10.42578125" customWidth="1"/>
    <col min="5" max="5" width="11.5703125" bestFit="1" customWidth="1"/>
  </cols>
  <sheetData>
    <row r="1" spans="2:11" x14ac:dyDescent="0.25">
      <c r="B1" s="41"/>
      <c r="C1" s="44"/>
      <c r="D1" s="56"/>
      <c r="E1" s="57"/>
      <c r="F1" s="57"/>
      <c r="G1" s="57"/>
      <c r="H1" s="57"/>
      <c r="I1" s="57"/>
      <c r="J1" s="57"/>
      <c r="K1" s="57"/>
    </row>
    <row r="2" spans="2:11" ht="15.75" x14ac:dyDescent="0.25">
      <c r="B2" s="58" t="s">
        <v>254</v>
      </c>
      <c r="C2" s="59"/>
      <c r="D2" s="59"/>
      <c r="E2" s="59"/>
      <c r="F2" s="59"/>
      <c r="G2" s="59"/>
      <c r="H2" s="60"/>
      <c r="I2" s="60"/>
      <c r="J2" s="60"/>
      <c r="K2" s="60"/>
    </row>
    <row r="3" spans="2:11" ht="15" customHeight="1" x14ac:dyDescent="0.25">
      <c r="E3" s="410" t="s">
        <v>3</v>
      </c>
      <c r="F3" s="411"/>
      <c r="G3" s="411"/>
      <c r="H3" s="411"/>
      <c r="I3" s="411"/>
      <c r="J3" s="412"/>
    </row>
    <row r="4" spans="2:11" ht="15.75" x14ac:dyDescent="0.25">
      <c r="B4" s="51" t="s">
        <v>1</v>
      </c>
      <c r="C4" s="51" t="s">
        <v>2</v>
      </c>
      <c r="D4" s="20" t="s">
        <v>70</v>
      </c>
      <c r="E4" s="20">
        <f>Podsumowanie!F4</f>
        <v>2023</v>
      </c>
      <c r="F4" s="20">
        <f>Podsumowanie!G4</f>
        <v>2024</v>
      </c>
      <c r="G4" s="20">
        <f>Podsumowanie!H4</f>
        <v>2025</v>
      </c>
      <c r="H4" s="20">
        <f>Podsumowanie!I4</f>
        <v>2026</v>
      </c>
      <c r="I4" s="20">
        <f>Podsumowanie!J4</f>
        <v>2027</v>
      </c>
      <c r="J4" s="20">
        <f>Podsumowanie!K4</f>
        <v>2028</v>
      </c>
    </row>
    <row r="5" spans="2:11" x14ac:dyDescent="0.25">
      <c r="B5" s="47" t="s">
        <v>4</v>
      </c>
      <c r="C5" s="47" t="s">
        <v>5</v>
      </c>
      <c r="D5" s="47" t="s">
        <v>6</v>
      </c>
      <c r="E5" s="47" t="s">
        <v>7</v>
      </c>
      <c r="F5" s="47" t="s">
        <v>8</v>
      </c>
      <c r="G5" s="47" t="s">
        <v>9</v>
      </c>
      <c r="H5" s="47" t="s">
        <v>10</v>
      </c>
      <c r="I5" s="47" t="s">
        <v>11</v>
      </c>
      <c r="J5" s="47" t="s">
        <v>27</v>
      </c>
    </row>
    <row r="6" spans="2:11" x14ac:dyDescent="0.25">
      <c r="B6" s="68" t="s">
        <v>0</v>
      </c>
      <c r="C6" s="69" t="s">
        <v>255</v>
      </c>
      <c r="D6" s="69"/>
      <c r="E6" s="61"/>
      <c r="F6" s="61"/>
      <c r="G6" s="61"/>
      <c r="H6" s="61"/>
      <c r="I6" s="61"/>
      <c r="J6" s="61"/>
    </row>
    <row r="7" spans="2:11" x14ac:dyDescent="0.25">
      <c r="B7" s="70" t="s">
        <v>80</v>
      </c>
      <c r="C7" s="71" t="s">
        <v>81</v>
      </c>
      <c r="D7" s="72" t="s">
        <v>82</v>
      </c>
      <c r="E7" s="61"/>
      <c r="F7" s="61"/>
      <c r="G7" s="61"/>
      <c r="H7" s="61"/>
      <c r="I7" s="61"/>
      <c r="J7" s="61"/>
    </row>
    <row r="8" spans="2:11" x14ac:dyDescent="0.25">
      <c r="B8" s="70" t="s">
        <v>83</v>
      </c>
      <c r="C8" s="71" t="s">
        <v>84</v>
      </c>
      <c r="D8" s="72" t="s">
        <v>82</v>
      </c>
      <c r="E8" s="61"/>
      <c r="F8" s="61"/>
      <c r="G8" s="61"/>
      <c r="H8" s="61"/>
      <c r="I8" s="61"/>
      <c r="J8" s="61"/>
    </row>
    <row r="9" spans="2:11" x14ac:dyDescent="0.25">
      <c r="B9" s="70" t="s">
        <v>85</v>
      </c>
      <c r="C9" s="71" t="s">
        <v>86</v>
      </c>
      <c r="D9" s="72" t="s">
        <v>82</v>
      </c>
      <c r="E9" s="61"/>
      <c r="F9" s="61"/>
      <c r="G9" s="61"/>
      <c r="H9" s="61"/>
      <c r="I9" s="61"/>
      <c r="J9" s="61"/>
    </row>
    <row r="10" spans="2:11" x14ac:dyDescent="0.25">
      <c r="B10" s="70" t="s">
        <v>87</v>
      </c>
      <c r="C10" s="73" t="s">
        <v>88</v>
      </c>
      <c r="D10" s="72" t="s">
        <v>82</v>
      </c>
      <c r="E10" s="62"/>
      <c r="F10" s="62"/>
      <c r="G10" s="62"/>
      <c r="H10" s="62"/>
      <c r="I10" s="62"/>
      <c r="J10" s="61"/>
    </row>
    <row r="11" spans="2:11" x14ac:dyDescent="0.25">
      <c r="B11" s="70" t="s">
        <v>89</v>
      </c>
      <c r="C11" s="71" t="s">
        <v>90</v>
      </c>
      <c r="D11" s="72" t="s">
        <v>82</v>
      </c>
      <c r="E11" s="63"/>
      <c r="F11" s="61"/>
      <c r="G11" s="63"/>
      <c r="H11" s="33"/>
      <c r="I11" s="33"/>
      <c r="J11" s="61"/>
    </row>
    <row r="12" spans="2:11" x14ac:dyDescent="0.25">
      <c r="B12" s="70" t="s">
        <v>91</v>
      </c>
      <c r="C12" s="73" t="s">
        <v>88</v>
      </c>
      <c r="D12" s="72" t="s">
        <v>82</v>
      </c>
      <c r="E12" s="61"/>
      <c r="F12" s="61"/>
      <c r="G12" s="61"/>
      <c r="H12" s="61"/>
      <c r="I12" s="61"/>
      <c r="J12" s="61"/>
    </row>
    <row r="13" spans="2:11" x14ac:dyDescent="0.25">
      <c r="B13" s="70" t="s">
        <v>92</v>
      </c>
      <c r="C13" s="71" t="s">
        <v>93</v>
      </c>
      <c r="D13" s="72" t="s">
        <v>82</v>
      </c>
      <c r="E13" s="61"/>
      <c r="F13" s="61"/>
      <c r="G13" s="61"/>
      <c r="H13" s="61"/>
      <c r="I13" s="61"/>
      <c r="J13" s="62"/>
    </row>
    <row r="14" spans="2:11" x14ac:dyDescent="0.25">
      <c r="B14" s="74" t="s">
        <v>94</v>
      </c>
      <c r="C14" s="73" t="s">
        <v>88</v>
      </c>
      <c r="D14" s="72" t="s">
        <v>82</v>
      </c>
      <c r="E14" s="61"/>
      <c r="F14" s="61"/>
      <c r="G14" s="61"/>
      <c r="H14" s="61"/>
      <c r="I14" s="61"/>
      <c r="J14" s="33"/>
    </row>
    <row r="15" spans="2:11" x14ac:dyDescent="0.25">
      <c r="B15" s="70" t="s">
        <v>95</v>
      </c>
      <c r="C15" s="71" t="s">
        <v>96</v>
      </c>
      <c r="D15" s="72" t="s">
        <v>82</v>
      </c>
      <c r="E15" s="61"/>
      <c r="F15" s="61"/>
      <c r="G15" s="61"/>
      <c r="H15" s="61"/>
      <c r="I15" s="61"/>
      <c r="J15" s="61"/>
    </row>
    <row r="16" spans="2:11" x14ac:dyDescent="0.25">
      <c r="B16" s="70" t="s">
        <v>97</v>
      </c>
      <c r="C16" s="71" t="s">
        <v>98</v>
      </c>
      <c r="D16" s="72" t="s">
        <v>82</v>
      </c>
      <c r="E16" s="61"/>
      <c r="F16" s="61"/>
      <c r="G16" s="61"/>
      <c r="H16" s="61"/>
      <c r="I16" s="61"/>
      <c r="J16" s="61"/>
    </row>
    <row r="17" spans="2:11" x14ac:dyDescent="0.25">
      <c r="B17" s="70" t="s">
        <v>99</v>
      </c>
      <c r="C17" s="71" t="s">
        <v>100</v>
      </c>
      <c r="D17" s="72" t="s">
        <v>82</v>
      </c>
      <c r="E17" s="61"/>
      <c r="F17" s="61"/>
      <c r="G17" s="61"/>
      <c r="H17" s="61"/>
      <c r="I17" s="61"/>
      <c r="J17" s="61"/>
    </row>
    <row r="18" spans="2:11" x14ac:dyDescent="0.25">
      <c r="B18" s="70" t="s">
        <v>101</v>
      </c>
      <c r="C18" s="73" t="s">
        <v>88</v>
      </c>
      <c r="D18" s="72" t="s">
        <v>82</v>
      </c>
      <c r="E18" s="61"/>
      <c r="F18" s="61"/>
      <c r="G18" s="61"/>
      <c r="H18" s="61"/>
      <c r="I18" s="61"/>
      <c r="J18" s="61"/>
    </row>
    <row r="19" spans="2:11" x14ac:dyDescent="0.25">
      <c r="B19" s="70" t="s">
        <v>102</v>
      </c>
      <c r="C19" s="71" t="s">
        <v>103</v>
      </c>
      <c r="D19" s="72" t="s">
        <v>82</v>
      </c>
      <c r="E19" s="61"/>
      <c r="F19" s="61"/>
      <c r="G19" s="61"/>
      <c r="H19" s="61"/>
      <c r="I19" s="61"/>
      <c r="J19" s="61"/>
    </row>
    <row r="20" spans="2:11" x14ac:dyDescent="0.25">
      <c r="B20" s="70" t="s">
        <v>104</v>
      </c>
      <c r="C20" s="73" t="s">
        <v>88</v>
      </c>
      <c r="D20" s="72" t="s">
        <v>82</v>
      </c>
      <c r="E20" s="61"/>
      <c r="F20" s="61"/>
      <c r="G20" s="61"/>
      <c r="H20" s="61"/>
      <c r="I20" s="61"/>
      <c r="J20" s="61"/>
    </row>
    <row r="21" spans="2:11" x14ac:dyDescent="0.25">
      <c r="B21" s="70" t="s">
        <v>105</v>
      </c>
      <c r="C21" s="71" t="s">
        <v>106</v>
      </c>
      <c r="D21" s="72" t="s">
        <v>82</v>
      </c>
      <c r="E21" s="62"/>
      <c r="F21" s="62"/>
      <c r="G21" s="62"/>
      <c r="H21" s="62"/>
      <c r="I21" s="62"/>
      <c r="J21" s="62"/>
    </row>
    <row r="22" spans="2:11" x14ac:dyDescent="0.25">
      <c r="B22" s="70" t="s">
        <v>107</v>
      </c>
      <c r="C22" s="73" t="s">
        <v>88</v>
      </c>
      <c r="D22" s="72" t="s">
        <v>82</v>
      </c>
      <c r="E22" s="63"/>
      <c r="F22" s="63"/>
      <c r="G22" s="63"/>
      <c r="H22" s="33"/>
      <c r="I22" s="33"/>
      <c r="J22" s="33"/>
    </row>
    <row r="23" spans="2:11" x14ac:dyDescent="0.25">
      <c r="B23" s="252" t="s">
        <v>243</v>
      </c>
      <c r="C23" s="253" t="s">
        <v>385</v>
      </c>
      <c r="D23" s="254" t="s">
        <v>245</v>
      </c>
      <c r="E23" s="255"/>
      <c r="F23" s="255"/>
      <c r="G23" s="255"/>
      <c r="H23" s="256"/>
      <c r="I23" s="256"/>
      <c r="J23" s="256"/>
      <c r="K23" s="247"/>
    </row>
    <row r="24" spans="2:11" x14ac:dyDescent="0.25">
      <c r="B24" s="252" t="s">
        <v>256</v>
      </c>
      <c r="C24" s="253" t="s">
        <v>385</v>
      </c>
      <c r="D24" s="254" t="s">
        <v>244</v>
      </c>
      <c r="E24" s="255"/>
      <c r="F24" s="255"/>
      <c r="G24" s="255"/>
      <c r="H24" s="256"/>
      <c r="I24" s="256"/>
      <c r="J24" s="256"/>
    </row>
    <row r="25" spans="2:11" x14ac:dyDescent="0.25">
      <c r="B25" s="68" t="s">
        <v>19</v>
      </c>
      <c r="C25" s="69" t="s">
        <v>108</v>
      </c>
      <c r="D25" s="61"/>
      <c r="E25" s="71"/>
      <c r="F25" s="71"/>
      <c r="G25" s="71"/>
      <c r="H25" s="71"/>
      <c r="I25" s="71"/>
      <c r="J25" s="71"/>
    </row>
    <row r="26" spans="2:11" x14ac:dyDescent="0.25">
      <c r="B26" s="70" t="s">
        <v>109</v>
      </c>
      <c r="C26" s="71" t="s">
        <v>110</v>
      </c>
      <c r="D26" s="72" t="s">
        <v>111</v>
      </c>
      <c r="E26" s="62"/>
      <c r="F26" s="62"/>
      <c r="G26" s="62"/>
      <c r="H26" s="62"/>
      <c r="I26" s="62"/>
      <c r="J26" s="62"/>
    </row>
    <row r="27" spans="2:11" x14ac:dyDescent="0.25">
      <c r="B27" s="70" t="s">
        <v>112</v>
      </c>
      <c r="C27" s="71" t="s">
        <v>113</v>
      </c>
      <c r="D27" s="72" t="s">
        <v>111</v>
      </c>
      <c r="E27" s="62"/>
      <c r="F27" s="62"/>
      <c r="G27" s="62"/>
      <c r="H27" s="62"/>
      <c r="I27" s="62"/>
      <c r="J27" s="62"/>
    </row>
    <row r="28" spans="2:11" x14ac:dyDescent="0.25">
      <c r="B28" s="70" t="s">
        <v>114</v>
      </c>
      <c r="C28" s="71" t="s">
        <v>115</v>
      </c>
      <c r="D28" s="72" t="s">
        <v>111</v>
      </c>
      <c r="E28" s="62"/>
      <c r="F28" s="62"/>
      <c r="G28" s="62"/>
      <c r="H28" s="62"/>
      <c r="I28" s="62"/>
      <c r="J28" s="62"/>
    </row>
    <row r="29" spans="2:11" x14ac:dyDescent="0.25">
      <c r="B29" s="70" t="s">
        <v>116</v>
      </c>
      <c r="C29" s="71" t="s">
        <v>117</v>
      </c>
      <c r="D29" s="72" t="s">
        <v>111</v>
      </c>
      <c r="E29" s="62"/>
      <c r="F29" s="62"/>
      <c r="G29" s="62"/>
      <c r="H29" s="62"/>
      <c r="I29" s="62"/>
      <c r="J29" s="62"/>
    </row>
    <row r="30" spans="2:11" x14ac:dyDescent="0.25">
      <c r="B30" s="70" t="s">
        <v>118</v>
      </c>
      <c r="C30" s="71" t="s">
        <v>119</v>
      </c>
      <c r="D30" s="72" t="s">
        <v>111</v>
      </c>
      <c r="E30" s="62"/>
      <c r="F30" s="62"/>
      <c r="G30" s="62"/>
      <c r="H30" s="62"/>
      <c r="I30" s="62"/>
      <c r="J30" s="62"/>
    </row>
    <row r="31" spans="2:11" x14ac:dyDescent="0.25">
      <c r="B31" s="70" t="s">
        <v>120</v>
      </c>
      <c r="C31" s="71" t="s">
        <v>121</v>
      </c>
      <c r="D31" s="72" t="s">
        <v>111</v>
      </c>
      <c r="E31" s="62"/>
      <c r="F31" s="62"/>
      <c r="G31" s="62"/>
      <c r="H31" s="62"/>
      <c r="I31" s="62"/>
      <c r="J31" s="62"/>
    </row>
    <row r="32" spans="2:11" x14ac:dyDescent="0.25">
      <c r="B32" s="68" t="s">
        <v>28</v>
      </c>
      <c r="C32" s="69" t="s">
        <v>257</v>
      </c>
      <c r="D32" s="61"/>
      <c r="E32" s="71"/>
      <c r="F32" s="71"/>
      <c r="G32" s="71"/>
      <c r="H32" s="71"/>
      <c r="I32" s="71"/>
      <c r="J32" s="71"/>
    </row>
    <row r="33" spans="2:10" x14ac:dyDescent="0.25">
      <c r="B33" s="70" t="s">
        <v>122</v>
      </c>
      <c r="C33" s="71" t="s">
        <v>81</v>
      </c>
      <c r="D33" s="72" t="s">
        <v>123</v>
      </c>
      <c r="E33" s="61"/>
      <c r="F33" s="61"/>
      <c r="G33" s="61"/>
      <c r="H33" s="61"/>
      <c r="I33" s="61"/>
      <c r="J33" s="61"/>
    </row>
    <row r="34" spans="2:10" x14ac:dyDescent="0.25">
      <c r="B34" s="70" t="s">
        <v>124</v>
      </c>
      <c r="C34" s="71" t="s">
        <v>84</v>
      </c>
      <c r="D34" s="72" t="s">
        <v>123</v>
      </c>
      <c r="E34" s="61"/>
      <c r="F34" s="61"/>
      <c r="G34" s="61"/>
      <c r="H34" s="61"/>
      <c r="I34" s="61"/>
      <c r="J34" s="61"/>
    </row>
    <row r="35" spans="2:10" x14ac:dyDescent="0.25">
      <c r="B35" s="70" t="s">
        <v>125</v>
      </c>
      <c r="C35" s="71" t="s">
        <v>86</v>
      </c>
      <c r="D35" s="72" t="s">
        <v>123</v>
      </c>
      <c r="E35" s="61"/>
      <c r="F35" s="61"/>
      <c r="G35" s="61"/>
      <c r="H35" s="61"/>
      <c r="I35" s="61"/>
      <c r="J35" s="61"/>
    </row>
    <row r="36" spans="2:10" x14ac:dyDescent="0.25">
      <c r="B36" s="70" t="s">
        <v>126</v>
      </c>
      <c r="C36" s="71" t="s">
        <v>90</v>
      </c>
      <c r="D36" s="72" t="s">
        <v>123</v>
      </c>
      <c r="E36" s="61"/>
      <c r="F36" s="61"/>
      <c r="G36" s="61"/>
      <c r="H36" s="61"/>
      <c r="I36" s="61"/>
      <c r="J36" s="61"/>
    </row>
    <row r="37" spans="2:10" x14ac:dyDescent="0.25">
      <c r="B37" s="70" t="s">
        <v>127</v>
      </c>
      <c r="C37" s="71" t="s">
        <v>93</v>
      </c>
      <c r="D37" s="72" t="s">
        <v>123</v>
      </c>
      <c r="E37" s="62"/>
      <c r="F37" s="62"/>
      <c r="G37" s="62"/>
      <c r="H37" s="62"/>
      <c r="I37" s="62"/>
      <c r="J37" s="62"/>
    </row>
    <row r="38" spans="2:10" x14ac:dyDescent="0.25">
      <c r="B38" s="70" t="s">
        <v>128</v>
      </c>
      <c r="C38" s="71" t="s">
        <v>96</v>
      </c>
      <c r="D38" s="72" t="s">
        <v>123</v>
      </c>
      <c r="E38" s="61"/>
      <c r="F38" s="61"/>
      <c r="G38" s="61"/>
      <c r="H38" s="61"/>
      <c r="I38" s="61"/>
      <c r="J38" s="61"/>
    </row>
    <row r="39" spans="2:10" x14ac:dyDescent="0.25">
      <c r="B39" s="70" t="s">
        <v>129</v>
      </c>
      <c r="C39" s="71" t="s">
        <v>98</v>
      </c>
      <c r="D39" s="72" t="s">
        <v>123</v>
      </c>
      <c r="E39" s="61"/>
      <c r="F39" s="61"/>
      <c r="G39" s="61"/>
      <c r="H39" s="61"/>
      <c r="I39" s="61"/>
      <c r="J39" s="61"/>
    </row>
    <row r="40" spans="2:10" x14ac:dyDescent="0.25">
      <c r="B40" s="70" t="s">
        <v>130</v>
      </c>
      <c r="C40" s="71" t="s">
        <v>100</v>
      </c>
      <c r="D40" s="72" t="s">
        <v>123</v>
      </c>
      <c r="E40" s="61"/>
      <c r="F40" s="61"/>
      <c r="G40" s="61"/>
      <c r="H40" s="61"/>
      <c r="I40" s="61"/>
      <c r="J40" s="61"/>
    </row>
    <row r="41" spans="2:10" x14ac:dyDescent="0.25">
      <c r="B41" s="70" t="s">
        <v>131</v>
      </c>
      <c r="C41" s="71" t="s">
        <v>103</v>
      </c>
      <c r="D41" s="72" t="s">
        <v>123</v>
      </c>
      <c r="E41" s="61"/>
      <c r="F41" s="61"/>
      <c r="G41" s="61"/>
      <c r="H41" s="61"/>
      <c r="I41" s="61"/>
      <c r="J41" s="61"/>
    </row>
    <row r="42" spans="2:10" x14ac:dyDescent="0.25">
      <c r="B42" s="70" t="s">
        <v>132</v>
      </c>
      <c r="C42" s="71" t="s">
        <v>106</v>
      </c>
      <c r="D42" s="72" t="s">
        <v>123</v>
      </c>
      <c r="E42" s="62"/>
      <c r="F42" s="62"/>
      <c r="G42" s="62"/>
      <c r="H42" s="62"/>
      <c r="I42" s="62"/>
      <c r="J42" s="62"/>
    </row>
    <row r="43" spans="2:10" x14ac:dyDescent="0.25">
      <c r="B43" s="68" t="s">
        <v>31</v>
      </c>
      <c r="C43" s="69" t="s">
        <v>258</v>
      </c>
      <c r="D43" s="61"/>
      <c r="E43" s="75"/>
      <c r="F43" s="75"/>
      <c r="G43" s="75"/>
      <c r="H43" s="75"/>
      <c r="I43" s="75"/>
      <c r="J43" s="75"/>
    </row>
    <row r="44" spans="2:10" x14ac:dyDescent="0.25">
      <c r="B44" s="70" t="s">
        <v>133</v>
      </c>
      <c r="C44" s="71" t="s">
        <v>81</v>
      </c>
      <c r="D44" s="72" t="s">
        <v>123</v>
      </c>
      <c r="E44" s="61"/>
      <c r="F44" s="61"/>
      <c r="G44" s="61"/>
      <c r="H44" s="61"/>
      <c r="I44" s="61"/>
      <c r="J44" s="61"/>
    </row>
    <row r="45" spans="2:10" x14ac:dyDescent="0.25">
      <c r="B45" s="70" t="s">
        <v>134</v>
      </c>
      <c r="C45" s="71" t="s">
        <v>84</v>
      </c>
      <c r="D45" s="72" t="s">
        <v>123</v>
      </c>
      <c r="E45" s="61"/>
      <c r="F45" s="61"/>
      <c r="G45" s="61"/>
      <c r="H45" s="61"/>
      <c r="I45" s="61"/>
      <c r="J45" s="61"/>
    </row>
    <row r="46" spans="2:10" x14ac:dyDescent="0.25">
      <c r="B46" s="70" t="s">
        <v>135</v>
      </c>
      <c r="C46" s="71" t="s">
        <v>86</v>
      </c>
      <c r="D46" s="72" t="s">
        <v>123</v>
      </c>
      <c r="E46" s="61"/>
      <c r="F46" s="61"/>
      <c r="G46" s="61"/>
      <c r="H46" s="61"/>
      <c r="I46" s="61"/>
      <c r="J46" s="61"/>
    </row>
    <row r="47" spans="2:10" x14ac:dyDescent="0.25">
      <c r="B47" s="70" t="s">
        <v>136</v>
      </c>
      <c r="C47" s="71" t="s">
        <v>90</v>
      </c>
      <c r="D47" s="72" t="s">
        <v>123</v>
      </c>
      <c r="E47" s="61"/>
      <c r="F47" s="61"/>
      <c r="G47" s="61"/>
      <c r="H47" s="61"/>
      <c r="I47" s="61"/>
      <c r="J47" s="61"/>
    </row>
    <row r="48" spans="2:10" x14ac:dyDescent="0.25">
      <c r="B48" s="70" t="s">
        <v>137</v>
      </c>
      <c r="C48" s="71" t="s">
        <v>93</v>
      </c>
      <c r="D48" s="72" t="s">
        <v>123</v>
      </c>
      <c r="E48" s="62"/>
      <c r="F48" s="62"/>
      <c r="G48" s="62"/>
      <c r="H48" s="62"/>
      <c r="I48" s="62"/>
      <c r="J48" s="62"/>
    </row>
    <row r="49" spans="2:10" x14ac:dyDescent="0.25">
      <c r="B49" s="70" t="s">
        <v>138</v>
      </c>
      <c r="C49" s="71" t="s">
        <v>96</v>
      </c>
      <c r="D49" s="72" t="s">
        <v>123</v>
      </c>
      <c r="E49" s="61"/>
      <c r="F49" s="61"/>
      <c r="G49" s="61"/>
      <c r="H49" s="61"/>
      <c r="I49" s="61"/>
      <c r="J49" s="61"/>
    </row>
    <row r="50" spans="2:10" x14ac:dyDescent="0.25">
      <c r="B50" s="70" t="s">
        <v>139</v>
      </c>
      <c r="C50" s="71" t="s">
        <v>98</v>
      </c>
      <c r="D50" s="72" t="s">
        <v>123</v>
      </c>
      <c r="E50" s="61"/>
      <c r="F50" s="61"/>
      <c r="G50" s="61"/>
      <c r="H50" s="61"/>
      <c r="I50" s="61"/>
      <c r="J50" s="61"/>
    </row>
    <row r="51" spans="2:10" x14ac:dyDescent="0.25">
      <c r="B51" s="70" t="s">
        <v>140</v>
      </c>
      <c r="C51" s="71" t="s">
        <v>100</v>
      </c>
      <c r="D51" s="72" t="s">
        <v>123</v>
      </c>
      <c r="E51" s="61"/>
      <c r="F51" s="61"/>
      <c r="G51" s="61"/>
      <c r="H51" s="61"/>
      <c r="I51" s="61"/>
      <c r="J51" s="61"/>
    </row>
    <row r="52" spans="2:10" x14ac:dyDescent="0.25">
      <c r="B52" s="70" t="s">
        <v>141</v>
      </c>
      <c r="C52" s="71" t="s">
        <v>103</v>
      </c>
      <c r="D52" s="72" t="s">
        <v>123</v>
      </c>
      <c r="E52" s="61"/>
      <c r="F52" s="61"/>
      <c r="G52" s="61"/>
      <c r="H52" s="61"/>
      <c r="I52" s="61"/>
      <c r="J52" s="61"/>
    </row>
    <row r="53" spans="2:10" x14ac:dyDescent="0.25">
      <c r="B53" s="70" t="s">
        <v>142</v>
      </c>
      <c r="C53" s="71" t="s">
        <v>106</v>
      </c>
      <c r="D53" s="72" t="s">
        <v>123</v>
      </c>
      <c r="E53" s="62"/>
      <c r="F53" s="62"/>
      <c r="G53" s="62"/>
      <c r="H53" s="62"/>
      <c r="I53" s="62"/>
      <c r="J53" s="62"/>
    </row>
    <row r="56" spans="2:10" ht="15.75" x14ac:dyDescent="0.25">
      <c r="B56" s="58" t="s">
        <v>253</v>
      </c>
    </row>
    <row r="57" spans="2:10" ht="15.75" x14ac:dyDescent="0.25">
      <c r="E57" s="410" t="str">
        <f>E3</f>
        <v>Plan do realizacji</v>
      </c>
      <c r="F57" s="411"/>
      <c r="G57" s="411"/>
      <c r="H57" s="411"/>
      <c r="I57" s="411"/>
      <c r="J57" s="412"/>
    </row>
    <row r="58" spans="2:10" ht="15" customHeight="1" x14ac:dyDescent="0.25">
      <c r="B58" s="51" t="s">
        <v>1</v>
      </c>
      <c r="C58" s="51" t="s">
        <v>2</v>
      </c>
      <c r="D58" s="20" t="s">
        <v>70</v>
      </c>
      <c r="E58" s="20">
        <f>E4</f>
        <v>2023</v>
      </c>
      <c r="F58" s="20">
        <f>F4</f>
        <v>2024</v>
      </c>
      <c r="G58" s="20">
        <f>G4</f>
        <v>2025</v>
      </c>
      <c r="H58" s="20">
        <f>H4</f>
        <v>2026</v>
      </c>
      <c r="I58" s="20">
        <f>I4</f>
        <v>2027</v>
      </c>
      <c r="J58" s="20">
        <f>J4</f>
        <v>2028</v>
      </c>
    </row>
    <row r="59" spans="2:10" x14ac:dyDescent="0.25">
      <c r="B59" s="47" t="s">
        <v>4</v>
      </c>
      <c r="C59" s="47" t="s">
        <v>5</v>
      </c>
      <c r="D59" s="47" t="s">
        <v>6</v>
      </c>
      <c r="E59" s="47" t="s">
        <v>7</v>
      </c>
      <c r="F59" s="47" t="s">
        <v>8</v>
      </c>
      <c r="G59" s="47" t="s">
        <v>9</v>
      </c>
      <c r="H59" s="47" t="s">
        <v>10</v>
      </c>
      <c r="I59" s="47" t="s">
        <v>11</v>
      </c>
      <c r="J59" s="47" t="s">
        <v>27</v>
      </c>
    </row>
    <row r="60" spans="2:10" x14ac:dyDescent="0.25">
      <c r="B60" s="68" t="s">
        <v>0</v>
      </c>
      <c r="C60" s="69" t="s">
        <v>264</v>
      </c>
      <c r="D60" s="69"/>
      <c r="E60" s="61"/>
      <c r="F60" s="61"/>
      <c r="G60" s="61"/>
      <c r="H60" s="61"/>
      <c r="I60" s="61"/>
      <c r="J60" s="61"/>
    </row>
    <row r="61" spans="2:10" x14ac:dyDescent="0.25">
      <c r="B61" s="70" t="s">
        <v>80</v>
      </c>
      <c r="C61" s="71" t="s">
        <v>81</v>
      </c>
      <c r="D61" s="72" t="s">
        <v>82</v>
      </c>
      <c r="E61" s="61"/>
      <c r="F61" s="61"/>
      <c r="G61" s="61"/>
      <c r="H61" s="61"/>
      <c r="I61" s="61"/>
      <c r="J61" s="61"/>
    </row>
    <row r="62" spans="2:10" x14ac:dyDescent="0.25">
      <c r="B62" s="70" t="s">
        <v>83</v>
      </c>
      <c r="C62" s="71" t="s">
        <v>84</v>
      </c>
      <c r="D62" s="72" t="s">
        <v>82</v>
      </c>
      <c r="E62" s="61"/>
      <c r="F62" s="61"/>
      <c r="G62" s="61"/>
      <c r="H62" s="61"/>
      <c r="I62" s="61"/>
      <c r="J62" s="61"/>
    </row>
    <row r="63" spans="2:10" x14ac:dyDescent="0.25">
      <c r="B63" s="70" t="s">
        <v>85</v>
      </c>
      <c r="C63" s="71" t="s">
        <v>86</v>
      </c>
      <c r="D63" s="72" t="s">
        <v>82</v>
      </c>
      <c r="E63" s="61"/>
      <c r="F63" s="61"/>
      <c r="G63" s="61"/>
      <c r="H63" s="61"/>
      <c r="I63" s="61"/>
      <c r="J63" s="61"/>
    </row>
    <row r="64" spans="2:10" x14ac:dyDescent="0.25">
      <c r="B64" s="70" t="s">
        <v>87</v>
      </c>
      <c r="C64" s="73" t="s">
        <v>88</v>
      </c>
      <c r="D64" s="72" t="s">
        <v>82</v>
      </c>
      <c r="E64" s="61"/>
      <c r="F64" s="61"/>
      <c r="G64" s="61"/>
      <c r="H64" s="61"/>
      <c r="I64" s="61"/>
      <c r="J64" s="61"/>
    </row>
    <row r="65" spans="2:10" x14ac:dyDescent="0.25">
      <c r="B65" s="70" t="s">
        <v>89</v>
      </c>
      <c r="C65" s="71" t="s">
        <v>90</v>
      </c>
      <c r="D65" s="72" t="s">
        <v>82</v>
      </c>
      <c r="E65" s="61"/>
      <c r="F65" s="61"/>
      <c r="G65" s="61"/>
      <c r="H65" s="61"/>
      <c r="I65" s="61"/>
      <c r="J65" s="61"/>
    </row>
    <row r="66" spans="2:10" x14ac:dyDescent="0.25">
      <c r="B66" s="70" t="s">
        <v>91</v>
      </c>
      <c r="C66" s="73" t="s">
        <v>88</v>
      </c>
      <c r="D66" s="72" t="s">
        <v>82</v>
      </c>
      <c r="E66" s="61"/>
      <c r="F66" s="61"/>
      <c r="G66" s="61"/>
      <c r="H66" s="61"/>
      <c r="I66" s="61"/>
      <c r="J66" s="61"/>
    </row>
    <row r="67" spans="2:10" x14ac:dyDescent="0.25">
      <c r="B67" s="70" t="s">
        <v>92</v>
      </c>
      <c r="C67" s="71" t="s">
        <v>93</v>
      </c>
      <c r="D67" s="72" t="s">
        <v>82</v>
      </c>
      <c r="E67" s="62"/>
      <c r="F67" s="62"/>
      <c r="G67" s="62"/>
      <c r="H67" s="62"/>
      <c r="I67" s="62"/>
      <c r="J67" s="62"/>
    </row>
    <row r="68" spans="2:10" x14ac:dyDescent="0.25">
      <c r="B68" s="74" t="s">
        <v>94</v>
      </c>
      <c r="C68" s="73" t="s">
        <v>88</v>
      </c>
      <c r="D68" s="72" t="s">
        <v>82</v>
      </c>
      <c r="E68" s="63"/>
      <c r="F68" s="63"/>
      <c r="G68" s="63"/>
      <c r="H68" s="33"/>
      <c r="I68" s="33"/>
      <c r="J68" s="33"/>
    </row>
    <row r="69" spans="2:10" x14ac:dyDescent="0.25">
      <c r="B69" s="70" t="s">
        <v>95</v>
      </c>
      <c r="C69" s="71" t="s">
        <v>96</v>
      </c>
      <c r="D69" s="72" t="s">
        <v>82</v>
      </c>
      <c r="E69" s="61"/>
      <c r="F69" s="61"/>
      <c r="G69" s="61"/>
      <c r="H69" s="61"/>
      <c r="I69" s="61"/>
      <c r="J69" s="61"/>
    </row>
    <row r="70" spans="2:10" x14ac:dyDescent="0.25">
      <c r="B70" s="70" t="s">
        <v>97</v>
      </c>
      <c r="C70" s="71" t="s">
        <v>98</v>
      </c>
      <c r="D70" s="72" t="s">
        <v>82</v>
      </c>
      <c r="E70" s="61"/>
      <c r="F70" s="61"/>
      <c r="G70" s="61"/>
      <c r="H70" s="61"/>
      <c r="I70" s="61"/>
      <c r="J70" s="61"/>
    </row>
    <row r="71" spans="2:10" x14ac:dyDescent="0.25">
      <c r="B71" s="70" t="s">
        <v>99</v>
      </c>
      <c r="C71" s="71" t="s">
        <v>100</v>
      </c>
      <c r="D71" s="72" t="s">
        <v>82</v>
      </c>
      <c r="E71" s="61"/>
      <c r="F71" s="61"/>
      <c r="G71" s="61"/>
      <c r="H71" s="61"/>
      <c r="I71" s="61"/>
      <c r="J71" s="61"/>
    </row>
    <row r="72" spans="2:10" x14ac:dyDescent="0.25">
      <c r="B72" s="70" t="s">
        <v>101</v>
      </c>
      <c r="C72" s="73" t="s">
        <v>88</v>
      </c>
      <c r="D72" s="72" t="s">
        <v>82</v>
      </c>
      <c r="E72" s="61"/>
      <c r="F72" s="61"/>
      <c r="G72" s="61"/>
      <c r="H72" s="61"/>
      <c r="I72" s="61"/>
      <c r="J72" s="61"/>
    </row>
    <row r="73" spans="2:10" x14ac:dyDescent="0.25">
      <c r="B73" s="70" t="s">
        <v>102</v>
      </c>
      <c r="C73" s="71" t="s">
        <v>103</v>
      </c>
      <c r="D73" s="72" t="s">
        <v>82</v>
      </c>
      <c r="E73" s="61"/>
      <c r="F73" s="61"/>
      <c r="G73" s="61"/>
      <c r="H73" s="61"/>
      <c r="I73" s="61"/>
      <c r="J73" s="61"/>
    </row>
    <row r="74" spans="2:10" x14ac:dyDescent="0.25">
      <c r="B74" s="70" t="s">
        <v>104</v>
      </c>
      <c r="C74" s="73" t="s">
        <v>88</v>
      </c>
      <c r="D74" s="72" t="s">
        <v>82</v>
      </c>
      <c r="E74" s="61"/>
      <c r="F74" s="61"/>
      <c r="G74" s="61"/>
      <c r="H74" s="61"/>
      <c r="I74" s="61"/>
      <c r="J74" s="61"/>
    </row>
    <row r="75" spans="2:10" x14ac:dyDescent="0.25">
      <c r="B75" s="70" t="s">
        <v>105</v>
      </c>
      <c r="C75" s="71" t="s">
        <v>106</v>
      </c>
      <c r="D75" s="72" t="s">
        <v>82</v>
      </c>
      <c r="E75" s="62"/>
      <c r="F75" s="62"/>
      <c r="G75" s="62"/>
      <c r="H75" s="62"/>
      <c r="I75" s="62"/>
      <c r="J75" s="62"/>
    </row>
    <row r="76" spans="2:10" x14ac:dyDescent="0.25">
      <c r="B76" s="70" t="s">
        <v>107</v>
      </c>
      <c r="C76" s="73" t="s">
        <v>88</v>
      </c>
      <c r="D76" s="72" t="s">
        <v>82</v>
      </c>
      <c r="E76" s="63"/>
      <c r="F76" s="63"/>
      <c r="G76" s="63"/>
      <c r="H76" s="33"/>
      <c r="I76" s="33"/>
      <c r="J76" s="33"/>
    </row>
    <row r="77" spans="2:10" x14ac:dyDescent="0.25">
      <c r="B77" s="252" t="s">
        <v>243</v>
      </c>
      <c r="C77" s="253" t="s">
        <v>385</v>
      </c>
      <c r="D77" s="254" t="s">
        <v>245</v>
      </c>
      <c r="E77" s="255"/>
      <c r="F77" s="255"/>
      <c r="G77" s="255"/>
      <c r="H77" s="256"/>
      <c r="I77" s="256"/>
      <c r="J77" s="256"/>
    </row>
    <row r="78" spans="2:10" x14ac:dyDescent="0.25">
      <c r="B78" s="252" t="s">
        <v>256</v>
      </c>
      <c r="C78" s="253" t="s">
        <v>385</v>
      </c>
      <c r="D78" s="254" t="s">
        <v>244</v>
      </c>
      <c r="E78" s="255"/>
      <c r="F78" s="255"/>
      <c r="G78" s="255"/>
      <c r="H78" s="256"/>
      <c r="I78" s="256"/>
      <c r="J78" s="256"/>
    </row>
    <row r="79" spans="2:10" x14ac:dyDescent="0.25">
      <c r="B79" s="68" t="s">
        <v>19</v>
      </c>
      <c r="C79" s="69" t="s">
        <v>146</v>
      </c>
      <c r="D79" s="61"/>
      <c r="E79" s="71"/>
      <c r="F79" s="71"/>
      <c r="G79" s="71"/>
      <c r="H79" s="71"/>
      <c r="I79" s="71"/>
      <c r="J79" s="71"/>
    </row>
    <row r="80" spans="2:10" x14ac:dyDescent="0.25">
      <c r="B80" s="70" t="s">
        <v>109</v>
      </c>
      <c r="C80" s="71" t="s">
        <v>110</v>
      </c>
      <c r="D80" s="72" t="s">
        <v>111</v>
      </c>
      <c r="E80" s="62"/>
      <c r="F80" s="62"/>
      <c r="G80" s="62"/>
      <c r="H80" s="62"/>
      <c r="I80" s="62"/>
      <c r="J80" s="62"/>
    </row>
    <row r="81" spans="2:10" x14ac:dyDescent="0.25">
      <c r="B81" s="70" t="s">
        <v>112</v>
      </c>
      <c r="C81" s="71" t="s">
        <v>113</v>
      </c>
      <c r="D81" s="72" t="s">
        <v>111</v>
      </c>
      <c r="E81" s="62"/>
      <c r="F81" s="62"/>
      <c r="G81" s="62"/>
      <c r="H81" s="62"/>
      <c r="I81" s="62"/>
      <c r="J81" s="62"/>
    </row>
    <row r="82" spans="2:10" x14ac:dyDescent="0.25">
      <c r="B82" s="70" t="s">
        <v>114</v>
      </c>
      <c r="C82" s="71" t="s">
        <v>115</v>
      </c>
      <c r="D82" s="72" t="s">
        <v>111</v>
      </c>
      <c r="E82" s="62"/>
      <c r="F82" s="62"/>
      <c r="G82" s="62"/>
      <c r="H82" s="62"/>
      <c r="I82" s="62"/>
      <c r="J82" s="62"/>
    </row>
    <row r="83" spans="2:10" x14ac:dyDescent="0.25">
      <c r="B83" s="70" t="s">
        <v>116</v>
      </c>
      <c r="C83" s="71" t="s">
        <v>117</v>
      </c>
      <c r="D83" s="72" t="s">
        <v>111</v>
      </c>
      <c r="E83" s="62"/>
      <c r="F83" s="62"/>
      <c r="G83" s="62"/>
      <c r="H83" s="62"/>
      <c r="I83" s="62"/>
      <c r="J83" s="62"/>
    </row>
    <row r="84" spans="2:10" x14ac:dyDescent="0.25">
      <c r="B84" s="70" t="s">
        <v>118</v>
      </c>
      <c r="C84" s="71" t="s">
        <v>119</v>
      </c>
      <c r="D84" s="72" t="s">
        <v>111</v>
      </c>
      <c r="E84" s="62"/>
      <c r="F84" s="62"/>
      <c r="G84" s="62"/>
      <c r="H84" s="62"/>
      <c r="I84" s="62"/>
      <c r="J84" s="62"/>
    </row>
    <row r="85" spans="2:10" x14ac:dyDescent="0.25">
      <c r="B85" s="70" t="s">
        <v>120</v>
      </c>
      <c r="C85" s="71" t="s">
        <v>121</v>
      </c>
      <c r="D85" s="72" t="s">
        <v>111</v>
      </c>
      <c r="E85" s="62"/>
      <c r="F85" s="62"/>
      <c r="G85" s="62"/>
      <c r="H85" s="62"/>
      <c r="I85" s="62"/>
      <c r="J85" s="62"/>
    </row>
    <row r="86" spans="2:10" x14ac:dyDescent="0.25">
      <c r="B86" s="68" t="s">
        <v>28</v>
      </c>
      <c r="C86" s="69" t="s">
        <v>262</v>
      </c>
      <c r="D86" s="61"/>
      <c r="E86" s="71"/>
      <c r="F86" s="71"/>
      <c r="G86" s="71"/>
      <c r="H86" s="71"/>
      <c r="I86" s="71"/>
      <c r="J86" s="71"/>
    </row>
    <row r="87" spans="2:10" x14ac:dyDescent="0.25">
      <c r="B87" s="70" t="s">
        <v>122</v>
      </c>
      <c r="C87" s="71" t="s">
        <v>81</v>
      </c>
      <c r="D87" s="72" t="s">
        <v>123</v>
      </c>
      <c r="E87" s="61"/>
      <c r="F87" s="61"/>
      <c r="G87" s="61"/>
      <c r="H87" s="61"/>
      <c r="I87" s="61"/>
      <c r="J87" s="61"/>
    </row>
    <row r="88" spans="2:10" x14ac:dyDescent="0.25">
      <c r="B88" s="70" t="s">
        <v>124</v>
      </c>
      <c r="C88" s="71" t="s">
        <v>84</v>
      </c>
      <c r="D88" s="72" t="s">
        <v>123</v>
      </c>
      <c r="E88" s="61"/>
      <c r="F88" s="61"/>
      <c r="G88" s="61"/>
      <c r="H88" s="61"/>
      <c r="I88" s="61"/>
      <c r="J88" s="61"/>
    </row>
    <row r="89" spans="2:10" x14ac:dyDescent="0.25">
      <c r="B89" s="70" t="s">
        <v>125</v>
      </c>
      <c r="C89" s="71" t="s">
        <v>86</v>
      </c>
      <c r="D89" s="72" t="s">
        <v>123</v>
      </c>
      <c r="E89" s="61"/>
      <c r="F89" s="61"/>
      <c r="G89" s="61"/>
      <c r="H89" s="61"/>
      <c r="I89" s="61"/>
      <c r="J89" s="61"/>
    </row>
    <row r="90" spans="2:10" x14ac:dyDescent="0.25">
      <c r="B90" s="70" t="s">
        <v>126</v>
      </c>
      <c r="C90" s="71" t="s">
        <v>90</v>
      </c>
      <c r="D90" s="72" t="s">
        <v>123</v>
      </c>
      <c r="E90" s="61"/>
      <c r="F90" s="61"/>
      <c r="G90" s="61"/>
      <c r="H90" s="61"/>
      <c r="I90" s="61"/>
      <c r="J90" s="61"/>
    </row>
    <row r="91" spans="2:10" x14ac:dyDescent="0.25">
      <c r="B91" s="70" t="s">
        <v>127</v>
      </c>
      <c r="C91" s="71" t="s">
        <v>93</v>
      </c>
      <c r="D91" s="72" t="s">
        <v>123</v>
      </c>
      <c r="E91" s="62"/>
      <c r="F91" s="62"/>
      <c r="G91" s="62"/>
      <c r="H91" s="62"/>
      <c r="I91" s="62"/>
      <c r="J91" s="62"/>
    </row>
    <row r="92" spans="2:10" x14ac:dyDescent="0.25">
      <c r="B92" s="70" t="s">
        <v>128</v>
      </c>
      <c r="C92" s="71" t="s">
        <v>96</v>
      </c>
      <c r="D92" s="72" t="s">
        <v>123</v>
      </c>
      <c r="E92" s="61"/>
      <c r="F92" s="61"/>
      <c r="G92" s="61"/>
      <c r="H92" s="61"/>
      <c r="I92" s="61"/>
      <c r="J92" s="61"/>
    </row>
    <row r="93" spans="2:10" x14ac:dyDescent="0.25">
      <c r="B93" s="70" t="s">
        <v>129</v>
      </c>
      <c r="C93" s="71" t="s">
        <v>98</v>
      </c>
      <c r="D93" s="72" t="s">
        <v>123</v>
      </c>
      <c r="E93" s="61"/>
      <c r="F93" s="61"/>
      <c r="G93" s="61"/>
      <c r="H93" s="61"/>
      <c r="I93" s="61"/>
      <c r="J93" s="61"/>
    </row>
    <row r="94" spans="2:10" x14ac:dyDescent="0.25">
      <c r="B94" s="70" t="s">
        <v>130</v>
      </c>
      <c r="C94" s="71" t="s">
        <v>100</v>
      </c>
      <c r="D94" s="72" t="s">
        <v>123</v>
      </c>
      <c r="E94" s="61"/>
      <c r="F94" s="61"/>
      <c r="G94" s="61"/>
      <c r="H94" s="61"/>
      <c r="I94" s="61"/>
      <c r="J94" s="61"/>
    </row>
    <row r="95" spans="2:10" x14ac:dyDescent="0.25">
      <c r="B95" s="70" t="s">
        <v>131</v>
      </c>
      <c r="C95" s="71" t="s">
        <v>103</v>
      </c>
      <c r="D95" s="72" t="s">
        <v>123</v>
      </c>
      <c r="E95" s="61"/>
      <c r="F95" s="61"/>
      <c r="G95" s="61"/>
      <c r="H95" s="61"/>
      <c r="I95" s="61"/>
      <c r="J95" s="61"/>
    </row>
    <row r="96" spans="2:10" x14ac:dyDescent="0.25">
      <c r="B96" s="70" t="s">
        <v>132</v>
      </c>
      <c r="C96" s="71" t="s">
        <v>106</v>
      </c>
      <c r="D96" s="72" t="s">
        <v>123</v>
      </c>
      <c r="E96" s="62"/>
      <c r="F96" s="62"/>
      <c r="G96" s="62"/>
      <c r="H96" s="62"/>
      <c r="I96" s="62"/>
      <c r="J96" s="62"/>
    </row>
    <row r="97" spans="2:10" x14ac:dyDescent="0.25">
      <c r="B97" s="68" t="s">
        <v>31</v>
      </c>
      <c r="C97" s="69" t="s">
        <v>263</v>
      </c>
      <c r="D97" s="61"/>
      <c r="E97" s="75"/>
      <c r="F97" s="75"/>
      <c r="G97" s="75"/>
      <c r="H97" s="75"/>
      <c r="I97" s="75"/>
      <c r="J97" s="75"/>
    </row>
    <row r="98" spans="2:10" x14ac:dyDescent="0.25">
      <c r="B98" s="70" t="s">
        <v>133</v>
      </c>
      <c r="C98" s="71" t="s">
        <v>81</v>
      </c>
      <c r="D98" s="72" t="s">
        <v>123</v>
      </c>
      <c r="E98" s="61"/>
      <c r="F98" s="61"/>
      <c r="G98" s="61"/>
      <c r="H98" s="61"/>
      <c r="I98" s="61"/>
      <c r="J98" s="61"/>
    </row>
    <row r="99" spans="2:10" x14ac:dyDescent="0.25">
      <c r="B99" s="70" t="s">
        <v>134</v>
      </c>
      <c r="C99" s="71" t="s">
        <v>84</v>
      </c>
      <c r="D99" s="72" t="s">
        <v>123</v>
      </c>
      <c r="E99" s="61"/>
      <c r="F99" s="61"/>
      <c r="G99" s="61"/>
      <c r="H99" s="61"/>
      <c r="I99" s="61"/>
      <c r="J99" s="61"/>
    </row>
    <row r="100" spans="2:10" x14ac:dyDescent="0.25">
      <c r="B100" s="70" t="s">
        <v>135</v>
      </c>
      <c r="C100" s="71" t="s">
        <v>86</v>
      </c>
      <c r="D100" s="72" t="s">
        <v>123</v>
      </c>
      <c r="E100" s="61"/>
      <c r="F100" s="61"/>
      <c r="G100" s="61"/>
      <c r="H100" s="61"/>
      <c r="I100" s="61"/>
      <c r="J100" s="61"/>
    </row>
    <row r="101" spans="2:10" x14ac:dyDescent="0.25">
      <c r="B101" s="70" t="s">
        <v>136</v>
      </c>
      <c r="C101" s="71" t="s">
        <v>90</v>
      </c>
      <c r="D101" s="72" t="s">
        <v>123</v>
      </c>
      <c r="E101" s="61"/>
      <c r="F101" s="61"/>
      <c r="G101" s="61"/>
      <c r="H101" s="61"/>
      <c r="I101" s="61"/>
      <c r="J101" s="61"/>
    </row>
    <row r="102" spans="2:10" x14ac:dyDescent="0.25">
      <c r="B102" s="70" t="s">
        <v>137</v>
      </c>
      <c r="C102" s="71" t="s">
        <v>93</v>
      </c>
      <c r="D102" s="72" t="s">
        <v>123</v>
      </c>
      <c r="E102" s="62"/>
      <c r="F102" s="62"/>
      <c r="G102" s="62"/>
      <c r="H102" s="62"/>
      <c r="I102" s="62"/>
      <c r="J102" s="62"/>
    </row>
    <row r="103" spans="2:10" x14ac:dyDescent="0.25">
      <c r="B103" s="70" t="s">
        <v>138</v>
      </c>
      <c r="C103" s="71" t="s">
        <v>96</v>
      </c>
      <c r="D103" s="72" t="s">
        <v>123</v>
      </c>
      <c r="E103" s="61"/>
      <c r="F103" s="61"/>
      <c r="G103" s="61"/>
      <c r="H103" s="61"/>
      <c r="I103" s="61"/>
      <c r="J103" s="61"/>
    </row>
    <row r="104" spans="2:10" x14ac:dyDescent="0.25">
      <c r="B104" s="70" t="s">
        <v>139</v>
      </c>
      <c r="C104" s="71" t="s">
        <v>98</v>
      </c>
      <c r="D104" s="72" t="s">
        <v>123</v>
      </c>
      <c r="E104" s="61"/>
      <c r="F104" s="61"/>
      <c r="G104" s="61"/>
      <c r="H104" s="61"/>
      <c r="I104" s="61"/>
      <c r="J104" s="61"/>
    </row>
    <row r="105" spans="2:10" x14ac:dyDescent="0.25">
      <c r="B105" s="70" t="s">
        <v>140</v>
      </c>
      <c r="C105" s="71" t="s">
        <v>100</v>
      </c>
      <c r="D105" s="72" t="s">
        <v>123</v>
      </c>
      <c r="E105" s="61"/>
      <c r="F105" s="61"/>
      <c r="G105" s="61"/>
      <c r="H105" s="61"/>
      <c r="I105" s="61"/>
      <c r="J105" s="61"/>
    </row>
    <row r="106" spans="2:10" x14ac:dyDescent="0.25">
      <c r="B106" s="70" t="s">
        <v>141</v>
      </c>
      <c r="C106" s="71" t="s">
        <v>103</v>
      </c>
      <c r="D106" s="72" t="s">
        <v>123</v>
      </c>
      <c r="E106" s="61"/>
      <c r="F106" s="61"/>
      <c r="G106" s="61"/>
      <c r="H106" s="61"/>
      <c r="I106" s="61"/>
      <c r="J106" s="61"/>
    </row>
    <row r="107" spans="2:10" x14ac:dyDescent="0.25">
      <c r="B107" s="70" t="s">
        <v>142</v>
      </c>
      <c r="C107" s="71" t="s">
        <v>106</v>
      </c>
      <c r="D107" s="72" t="s">
        <v>123</v>
      </c>
      <c r="E107" s="62"/>
      <c r="F107" s="62"/>
      <c r="G107" s="62"/>
      <c r="H107" s="62"/>
      <c r="I107" s="62"/>
      <c r="J107" s="62"/>
    </row>
    <row r="108" spans="2:10" ht="15.75" x14ac:dyDescent="0.25">
      <c r="B108" s="64"/>
      <c r="C108" s="65"/>
      <c r="D108" s="66"/>
      <c r="E108" s="67"/>
      <c r="F108" s="67"/>
      <c r="G108" s="67"/>
      <c r="H108" s="67"/>
      <c r="I108" s="67"/>
      <c r="J108" s="67"/>
    </row>
    <row r="109" spans="2:10" x14ac:dyDescent="0.25">
      <c r="B109" s="64"/>
      <c r="C109" s="249" t="s">
        <v>318</v>
      </c>
      <c r="D109" s="66"/>
      <c r="E109" s="67"/>
      <c r="F109" s="67"/>
      <c r="G109" s="67"/>
      <c r="H109" s="67"/>
      <c r="I109" s="67"/>
      <c r="J109" s="67"/>
    </row>
    <row r="110" spans="2:10" x14ac:dyDescent="0.25">
      <c r="B110" s="64"/>
      <c r="C110" s="249" t="s">
        <v>261</v>
      </c>
      <c r="D110" s="66"/>
      <c r="E110" s="67"/>
      <c r="F110" s="67"/>
      <c r="G110" s="67"/>
      <c r="H110" s="67"/>
      <c r="I110" s="67"/>
      <c r="J110" s="67"/>
    </row>
    <row r="111" spans="2:10" x14ac:dyDescent="0.25">
      <c r="B111" s="64"/>
      <c r="C111" s="249" t="s">
        <v>259</v>
      </c>
      <c r="D111" s="66"/>
      <c r="E111" s="67"/>
      <c r="F111" s="67"/>
      <c r="G111" s="67"/>
      <c r="H111" s="67"/>
      <c r="I111" s="67"/>
      <c r="J111" s="67"/>
    </row>
    <row r="112" spans="2:10" x14ac:dyDescent="0.25">
      <c r="B112" s="64"/>
      <c r="C112" s="249" t="s">
        <v>260</v>
      </c>
      <c r="D112" s="66"/>
      <c r="E112" s="67"/>
      <c r="F112" s="67"/>
      <c r="G112" s="67"/>
      <c r="H112" s="67"/>
      <c r="I112" s="67"/>
      <c r="J112" s="67"/>
    </row>
    <row r="114" spans="2:21" ht="47.1" customHeight="1" x14ac:dyDescent="0.25">
      <c r="B114" s="302" t="s">
        <v>0</v>
      </c>
      <c r="C114" s="413" t="s">
        <v>368</v>
      </c>
      <c r="D114" s="414"/>
      <c r="E114" s="414"/>
      <c r="F114" s="414"/>
      <c r="G114" s="414"/>
      <c r="H114" s="414"/>
      <c r="I114" s="414"/>
      <c r="J114" s="414"/>
      <c r="K114" s="414"/>
      <c r="L114" s="414"/>
      <c r="M114" s="414"/>
      <c r="N114" s="414"/>
      <c r="O114" s="414"/>
      <c r="P114" s="414"/>
      <c r="Q114" s="414"/>
      <c r="R114" s="414"/>
      <c r="S114" s="414"/>
      <c r="T114" s="414"/>
      <c r="U114" s="414"/>
    </row>
    <row r="115" spans="2:21" ht="48.95" customHeight="1" x14ac:dyDescent="0.25">
      <c r="B115" s="302" t="s">
        <v>19</v>
      </c>
      <c r="C115" s="415" t="s">
        <v>327</v>
      </c>
      <c r="D115" s="414"/>
      <c r="E115" s="414"/>
      <c r="F115" s="414"/>
      <c r="G115" s="414"/>
      <c r="H115" s="414"/>
      <c r="I115" s="414"/>
      <c r="J115" s="414"/>
      <c r="K115" s="414"/>
      <c r="L115" s="414"/>
      <c r="M115" s="414"/>
      <c r="N115" s="414"/>
      <c r="O115" s="414"/>
      <c r="P115" s="414"/>
      <c r="Q115" s="414"/>
      <c r="R115" s="414"/>
      <c r="S115" s="414"/>
      <c r="T115" s="414"/>
      <c r="U115" s="414"/>
    </row>
    <row r="116" spans="2:21" ht="14.45" customHeight="1" x14ac:dyDescent="0.25">
      <c r="C116" s="250"/>
      <c r="D116" s="272"/>
      <c r="E116" s="272"/>
      <c r="F116" s="272"/>
      <c r="G116" s="272"/>
      <c r="H116" s="272"/>
      <c r="I116" s="272"/>
      <c r="J116" s="272"/>
      <c r="K116" s="272"/>
      <c r="L116" s="250"/>
      <c r="M116" s="250"/>
      <c r="N116" s="250"/>
      <c r="O116" s="250"/>
      <c r="P116" s="250"/>
      <c r="Q116" s="250"/>
      <c r="R116" s="250"/>
      <c r="S116" s="250"/>
    </row>
    <row r="117" spans="2:21" ht="14.45" customHeight="1" x14ac:dyDescent="0.25">
      <c r="B117" s="41"/>
      <c r="C117" s="250"/>
      <c r="D117" s="271"/>
      <c r="E117" s="271"/>
      <c r="F117" s="271"/>
      <c r="G117" s="271"/>
      <c r="H117" s="271"/>
      <c r="I117" s="271"/>
      <c r="J117" s="271"/>
      <c r="K117" s="271"/>
      <c r="L117" s="250"/>
      <c r="M117" s="250"/>
      <c r="N117" s="250"/>
      <c r="O117" s="250"/>
      <c r="P117" s="250"/>
      <c r="Q117" s="250"/>
      <c r="R117" s="250"/>
      <c r="S117" s="250"/>
    </row>
    <row r="118" spans="2:21" ht="14.45" customHeight="1" x14ac:dyDescent="0.25">
      <c r="B118" s="41"/>
      <c r="C118" s="250"/>
      <c r="D118" s="272"/>
      <c r="E118" s="272"/>
      <c r="F118" s="272"/>
      <c r="G118" s="272"/>
      <c r="H118" s="272"/>
      <c r="I118" s="272"/>
      <c r="J118" s="272"/>
      <c r="K118" s="272"/>
      <c r="L118" s="250"/>
      <c r="M118" s="250"/>
      <c r="N118" s="250"/>
      <c r="O118" s="250"/>
      <c r="P118" s="250"/>
      <c r="Q118" s="250"/>
      <c r="R118" s="250"/>
      <c r="S118" s="250"/>
    </row>
    <row r="119" spans="2:21" x14ac:dyDescent="0.25">
      <c r="B119" s="257"/>
      <c r="C119" s="250"/>
    </row>
    <row r="120" spans="2:21" x14ac:dyDescent="0.25">
      <c r="C120" s="250"/>
    </row>
  </sheetData>
  <mergeCells count="4">
    <mergeCell ref="E3:J3"/>
    <mergeCell ref="E57:J57"/>
    <mergeCell ref="C114:U114"/>
    <mergeCell ref="C115:U11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Q51"/>
  <sheetViews>
    <sheetView view="pageBreakPreview" zoomScale="55" zoomScaleNormal="55" zoomScaleSheetLayoutView="55" workbookViewId="0"/>
  </sheetViews>
  <sheetFormatPr defaultRowHeight="15" x14ac:dyDescent="0.25"/>
  <cols>
    <col min="1" max="1" width="4" customWidth="1"/>
    <col min="2" max="2" width="5.42578125" customWidth="1"/>
    <col min="3" max="3" width="53.85546875" customWidth="1"/>
    <col min="4" max="4" width="4.140625" customWidth="1"/>
    <col min="5" max="10" width="11" customWidth="1"/>
    <col min="11" max="11" width="4.42578125" customWidth="1"/>
    <col min="12" max="18" width="11" customWidth="1"/>
  </cols>
  <sheetData>
    <row r="1" spans="2:17" ht="15.75" x14ac:dyDescent="0.25">
      <c r="B1" s="79"/>
      <c r="C1" s="80"/>
      <c r="D1" s="81"/>
      <c r="E1" s="82"/>
      <c r="F1" s="82"/>
      <c r="G1" s="82"/>
      <c r="H1" s="55"/>
      <c r="I1" s="55"/>
      <c r="J1" s="82"/>
      <c r="K1" s="82"/>
      <c r="L1" s="78"/>
      <c r="M1" s="78"/>
      <c r="N1" s="78"/>
      <c r="O1" s="78"/>
      <c r="P1" s="78"/>
      <c r="Q1" s="78"/>
    </row>
    <row r="2" spans="2:17" ht="15.75" x14ac:dyDescent="0.25">
      <c r="B2" s="39" t="s">
        <v>267</v>
      </c>
      <c r="C2" s="55"/>
      <c r="D2" s="77"/>
      <c r="E2" s="55"/>
      <c r="F2" s="55"/>
      <c r="G2" s="55"/>
      <c r="H2" s="76"/>
      <c r="I2" s="76"/>
      <c r="J2" s="55"/>
      <c r="K2" s="55"/>
      <c r="L2" s="78"/>
      <c r="M2" s="78"/>
      <c r="N2" s="78"/>
      <c r="O2" s="78"/>
      <c r="P2" s="78"/>
      <c r="Q2" s="78"/>
    </row>
    <row r="3" spans="2:17" ht="15.6" customHeight="1" x14ac:dyDescent="0.25">
      <c r="E3" s="416" t="s">
        <v>234</v>
      </c>
      <c r="F3" s="416"/>
      <c r="G3" s="416"/>
      <c r="H3" s="416"/>
      <c r="I3" s="416"/>
      <c r="J3" s="416"/>
      <c r="L3" s="416" t="s">
        <v>154</v>
      </c>
      <c r="M3" s="416"/>
      <c r="N3" s="416"/>
      <c r="O3" s="416"/>
      <c r="P3" s="416"/>
      <c r="Q3" s="416"/>
    </row>
    <row r="4" spans="2:17" ht="15.75" x14ac:dyDescent="0.25">
      <c r="E4" s="45">
        <f>Podsumowanie!F4</f>
        <v>2023</v>
      </c>
      <c r="F4" s="45">
        <f>Podsumowanie!G4</f>
        <v>2024</v>
      </c>
      <c r="G4" s="45">
        <f>Podsumowanie!H4</f>
        <v>2025</v>
      </c>
      <c r="H4" s="45">
        <f>Podsumowanie!I4</f>
        <v>2026</v>
      </c>
      <c r="I4" s="45">
        <f>Podsumowanie!J4</f>
        <v>2027</v>
      </c>
      <c r="J4" s="45">
        <f>Podsumowanie!K4</f>
        <v>2028</v>
      </c>
      <c r="K4" s="76"/>
      <c r="L4" s="45">
        <f t="shared" ref="L4:Q4" si="0">E4</f>
        <v>2023</v>
      </c>
      <c r="M4" s="45">
        <f t="shared" si="0"/>
        <v>2024</v>
      </c>
      <c r="N4" s="45">
        <f t="shared" si="0"/>
        <v>2025</v>
      </c>
      <c r="O4" s="45">
        <f t="shared" si="0"/>
        <v>2026</v>
      </c>
      <c r="P4" s="45">
        <f t="shared" si="0"/>
        <v>2027</v>
      </c>
      <c r="Q4" s="45">
        <f t="shared" si="0"/>
        <v>2028</v>
      </c>
    </row>
    <row r="5" spans="2:17" ht="15.75" x14ac:dyDescent="0.25">
      <c r="B5" s="51" t="s">
        <v>1</v>
      </c>
      <c r="C5" s="51" t="s">
        <v>2</v>
      </c>
      <c r="D5" s="33"/>
      <c r="E5" s="46" t="s">
        <v>72</v>
      </c>
      <c r="F5" s="46" t="s">
        <v>72</v>
      </c>
      <c r="G5" s="46" t="s">
        <v>72</v>
      </c>
      <c r="H5" s="46" t="s">
        <v>72</v>
      </c>
      <c r="I5" s="46" t="s">
        <v>72</v>
      </c>
      <c r="J5" s="46" t="s">
        <v>72</v>
      </c>
      <c r="K5" s="76"/>
      <c r="L5" s="102" t="s">
        <v>71</v>
      </c>
      <c r="M5" s="102" t="s">
        <v>71</v>
      </c>
      <c r="N5" s="102" t="s">
        <v>71</v>
      </c>
      <c r="O5" s="102" t="s">
        <v>71</v>
      </c>
      <c r="P5" s="102" t="s">
        <v>71</v>
      </c>
      <c r="Q5" s="102" t="s">
        <v>71</v>
      </c>
    </row>
    <row r="6" spans="2:17" x14ac:dyDescent="0.25">
      <c r="B6" s="47" t="s">
        <v>4</v>
      </c>
      <c r="C6" s="47" t="s">
        <v>5</v>
      </c>
      <c r="D6" s="47" t="s">
        <v>6</v>
      </c>
      <c r="E6" s="47" t="s">
        <v>7</v>
      </c>
      <c r="F6" s="47" t="s">
        <v>8</v>
      </c>
      <c r="G6" s="47" t="s">
        <v>9</v>
      </c>
      <c r="H6" s="47" t="s">
        <v>10</v>
      </c>
      <c r="I6" s="47" t="s">
        <v>11</v>
      </c>
      <c r="J6" s="47" t="s">
        <v>27</v>
      </c>
      <c r="K6" s="83"/>
      <c r="L6" s="48" t="s">
        <v>30</v>
      </c>
      <c r="M6" s="48" t="s">
        <v>33</v>
      </c>
      <c r="N6" s="48" t="s">
        <v>35</v>
      </c>
      <c r="O6" s="48" t="s">
        <v>37</v>
      </c>
      <c r="P6" s="48" t="s">
        <v>39</v>
      </c>
      <c r="Q6" s="48" t="s">
        <v>41</v>
      </c>
    </row>
    <row r="7" spans="2:17" ht="32.450000000000003" customHeight="1" x14ac:dyDescent="0.25">
      <c r="B7" s="419" t="s">
        <v>147</v>
      </c>
      <c r="C7" s="419"/>
      <c r="D7" s="91" t="s">
        <v>4</v>
      </c>
      <c r="E7" s="92">
        <f t="shared" ref="E7:J7" si="1">E8+E12</f>
        <v>0</v>
      </c>
      <c r="F7" s="92">
        <f t="shared" si="1"/>
        <v>0</v>
      </c>
      <c r="G7" s="92">
        <f t="shared" si="1"/>
        <v>0</v>
      </c>
      <c r="H7" s="92">
        <f t="shared" si="1"/>
        <v>0</v>
      </c>
      <c r="I7" s="92">
        <f t="shared" si="1"/>
        <v>0</v>
      </c>
      <c r="J7" s="92">
        <f t="shared" si="1"/>
        <v>0</v>
      </c>
      <c r="K7" s="84"/>
      <c r="L7" s="92">
        <f t="shared" ref="L7:Q7" si="2">L8+L12</f>
        <v>0</v>
      </c>
      <c r="M7" s="92">
        <f t="shared" si="2"/>
        <v>0</v>
      </c>
      <c r="N7" s="92">
        <f t="shared" si="2"/>
        <v>0</v>
      </c>
      <c r="O7" s="92">
        <f t="shared" si="2"/>
        <v>0</v>
      </c>
      <c r="P7" s="92">
        <f t="shared" si="2"/>
        <v>0</v>
      </c>
      <c r="Q7" s="92">
        <f t="shared" si="2"/>
        <v>0</v>
      </c>
    </row>
    <row r="8" spans="2:17" ht="15.75" x14ac:dyDescent="0.25">
      <c r="B8" s="93" t="s">
        <v>49</v>
      </c>
      <c r="C8" s="94" t="s">
        <v>365</v>
      </c>
      <c r="D8" s="95" t="s">
        <v>5</v>
      </c>
      <c r="E8" s="96">
        <f t="shared" ref="E8:J8" si="3">SUM(E9:E11)</f>
        <v>0</v>
      </c>
      <c r="F8" s="96">
        <f t="shared" si="3"/>
        <v>0</v>
      </c>
      <c r="G8" s="96">
        <f t="shared" si="3"/>
        <v>0</v>
      </c>
      <c r="H8" s="96">
        <f t="shared" si="3"/>
        <v>0</v>
      </c>
      <c r="I8" s="96">
        <f t="shared" si="3"/>
        <v>0</v>
      </c>
      <c r="J8" s="96">
        <f t="shared" si="3"/>
        <v>0</v>
      </c>
      <c r="K8" s="85"/>
      <c r="L8" s="96">
        <f t="shared" ref="L8:Q8" si="4">SUM(L9:L11)</f>
        <v>0</v>
      </c>
      <c r="M8" s="96">
        <f t="shared" si="4"/>
        <v>0</v>
      </c>
      <c r="N8" s="96">
        <f t="shared" si="4"/>
        <v>0</v>
      </c>
      <c r="O8" s="96">
        <f t="shared" si="4"/>
        <v>0</v>
      </c>
      <c r="P8" s="96">
        <f t="shared" si="4"/>
        <v>0</v>
      </c>
      <c r="Q8" s="96">
        <f t="shared" si="4"/>
        <v>0</v>
      </c>
    </row>
    <row r="9" spans="2:17" ht="15.75" x14ac:dyDescent="0.25">
      <c r="B9" s="97" t="s">
        <v>80</v>
      </c>
      <c r="C9" s="98" t="s">
        <v>187</v>
      </c>
      <c r="D9" s="104" t="s">
        <v>6</v>
      </c>
      <c r="E9" s="105"/>
      <c r="F9" s="105"/>
      <c r="G9" s="105"/>
      <c r="H9" s="105"/>
      <c r="I9" s="105"/>
      <c r="J9" s="105"/>
      <c r="K9" s="86"/>
      <c r="L9" s="105"/>
      <c r="M9" s="105"/>
      <c r="N9" s="105"/>
      <c r="O9" s="105"/>
      <c r="P9" s="105"/>
      <c r="Q9" s="105"/>
    </row>
    <row r="10" spans="2:17" ht="15.75" x14ac:dyDescent="0.25">
      <c r="B10" s="97" t="s">
        <v>83</v>
      </c>
      <c r="C10" s="98" t="s">
        <v>152</v>
      </c>
      <c r="D10" s="104" t="s">
        <v>7</v>
      </c>
      <c r="E10" s="105"/>
      <c r="F10" s="105"/>
      <c r="G10" s="105"/>
      <c r="H10" s="105"/>
      <c r="I10" s="105"/>
      <c r="J10" s="105"/>
      <c r="K10" s="86"/>
      <c r="L10" s="105"/>
      <c r="M10" s="105"/>
      <c r="N10" s="105"/>
      <c r="O10" s="105"/>
      <c r="P10" s="105"/>
      <c r="Q10" s="105"/>
    </row>
    <row r="11" spans="2:17" ht="15.75" x14ac:dyDescent="0.25">
      <c r="B11" s="97" t="s">
        <v>85</v>
      </c>
      <c r="C11" s="98" t="s">
        <v>153</v>
      </c>
      <c r="D11" s="104" t="s">
        <v>8</v>
      </c>
      <c r="E11" s="105"/>
      <c r="F11" s="105"/>
      <c r="G11" s="105"/>
      <c r="H11" s="105"/>
      <c r="I11" s="105"/>
      <c r="J11" s="105"/>
      <c r="K11" s="86"/>
      <c r="L11" s="105"/>
      <c r="M11" s="105"/>
      <c r="N11" s="105"/>
      <c r="O11" s="105"/>
      <c r="P11" s="105"/>
      <c r="Q11" s="105"/>
    </row>
    <row r="12" spans="2:17" ht="15.75" x14ac:dyDescent="0.25">
      <c r="B12" s="100" t="s">
        <v>151</v>
      </c>
      <c r="C12" s="101" t="s">
        <v>366</v>
      </c>
      <c r="D12" s="103" t="s">
        <v>9</v>
      </c>
      <c r="E12" s="96">
        <f t="shared" ref="E12:J12" si="5">SUM(E13:E15)</f>
        <v>0</v>
      </c>
      <c r="F12" s="96">
        <f t="shared" si="5"/>
        <v>0</v>
      </c>
      <c r="G12" s="96">
        <f t="shared" si="5"/>
        <v>0</v>
      </c>
      <c r="H12" s="96">
        <f t="shared" si="5"/>
        <v>0</v>
      </c>
      <c r="I12" s="96">
        <f t="shared" si="5"/>
        <v>0</v>
      </c>
      <c r="J12" s="96">
        <f t="shared" si="5"/>
        <v>0</v>
      </c>
      <c r="K12" s="87"/>
      <c r="L12" s="96">
        <f t="shared" ref="L12:Q12" si="6">SUM(L13:L15)</f>
        <v>0</v>
      </c>
      <c r="M12" s="96">
        <f t="shared" si="6"/>
        <v>0</v>
      </c>
      <c r="N12" s="96">
        <f t="shared" si="6"/>
        <v>0</v>
      </c>
      <c r="O12" s="96">
        <f t="shared" si="6"/>
        <v>0</v>
      </c>
      <c r="P12" s="96">
        <f t="shared" si="6"/>
        <v>0</v>
      </c>
      <c r="Q12" s="96">
        <f t="shared" si="6"/>
        <v>0</v>
      </c>
    </row>
    <row r="13" spans="2:17" ht="15.75" x14ac:dyDescent="0.25">
      <c r="B13" s="97" t="s">
        <v>109</v>
      </c>
      <c r="C13" s="98" t="s">
        <v>187</v>
      </c>
      <c r="D13" s="104" t="s">
        <v>10</v>
      </c>
      <c r="E13" s="99"/>
      <c r="F13" s="99"/>
      <c r="G13" s="99"/>
      <c r="H13" s="99"/>
      <c r="I13" s="99"/>
      <c r="J13" s="99"/>
      <c r="K13" s="86"/>
      <c r="L13" s="99"/>
      <c r="M13" s="99"/>
      <c r="N13" s="99"/>
      <c r="O13" s="99"/>
      <c r="P13" s="99"/>
      <c r="Q13" s="99"/>
    </row>
    <row r="14" spans="2:17" ht="15.75" x14ac:dyDescent="0.25">
      <c r="B14" s="97" t="s">
        <v>112</v>
      </c>
      <c r="C14" s="98" t="s">
        <v>152</v>
      </c>
      <c r="D14" s="104" t="s">
        <v>11</v>
      </c>
      <c r="E14" s="99"/>
      <c r="F14" s="99"/>
      <c r="G14" s="99"/>
      <c r="H14" s="99"/>
      <c r="I14" s="99"/>
      <c r="J14" s="99"/>
      <c r="K14" s="86"/>
      <c r="L14" s="99"/>
      <c r="M14" s="99"/>
      <c r="N14" s="99"/>
      <c r="O14" s="99"/>
      <c r="P14" s="99"/>
      <c r="Q14" s="99"/>
    </row>
    <row r="15" spans="2:17" ht="15.75" x14ac:dyDescent="0.25">
      <c r="B15" s="97" t="s">
        <v>114</v>
      </c>
      <c r="C15" s="98" t="s">
        <v>153</v>
      </c>
      <c r="D15" s="104" t="s">
        <v>27</v>
      </c>
      <c r="E15" s="99"/>
      <c r="F15" s="99"/>
      <c r="G15" s="99"/>
      <c r="H15" s="99"/>
      <c r="I15" s="99"/>
      <c r="J15" s="99"/>
      <c r="K15" s="86"/>
      <c r="L15" s="99"/>
      <c r="M15" s="99"/>
      <c r="N15" s="99"/>
      <c r="O15" s="99"/>
      <c r="P15" s="99"/>
      <c r="Q15" s="99"/>
    </row>
    <row r="16" spans="2:17" ht="15.75" x14ac:dyDescent="0.25">
      <c r="C16" s="88"/>
      <c r="D16" s="83"/>
      <c r="E16" s="89"/>
      <c r="F16" s="90"/>
      <c r="G16" s="90"/>
      <c r="H16" s="55"/>
      <c r="I16" s="55"/>
      <c r="J16" s="90"/>
      <c r="K16" s="90"/>
      <c r="L16" s="89"/>
      <c r="M16" s="90"/>
      <c r="N16" s="90"/>
      <c r="O16" s="90"/>
      <c r="P16" s="55"/>
      <c r="Q16" s="90"/>
    </row>
    <row r="17" spans="1:17" ht="15.75" x14ac:dyDescent="0.25">
      <c r="E17" s="108"/>
      <c r="F17" s="108"/>
      <c r="G17" s="108"/>
      <c r="H17" s="108"/>
      <c r="I17" s="106"/>
      <c r="J17" s="60"/>
    </row>
    <row r="18" spans="1:17" ht="15.6" customHeight="1" x14ac:dyDescent="0.25">
      <c r="B18" s="58" t="s">
        <v>265</v>
      </c>
      <c r="E18" s="108"/>
      <c r="F18" s="108"/>
      <c r="G18" s="108"/>
      <c r="H18" s="108"/>
      <c r="I18" s="106"/>
      <c r="J18" s="60"/>
    </row>
    <row r="19" spans="1:17" ht="15.6" customHeight="1" x14ac:dyDescent="0.25">
      <c r="E19" s="416" t="s">
        <v>234</v>
      </c>
      <c r="F19" s="416"/>
      <c r="G19" s="416"/>
      <c r="H19" s="416"/>
      <c r="I19" s="416"/>
      <c r="J19" s="416"/>
      <c r="L19" s="416" t="s">
        <v>78</v>
      </c>
      <c r="M19" s="416"/>
      <c r="N19" s="416"/>
      <c r="O19" s="416"/>
      <c r="P19" s="416"/>
      <c r="Q19" s="416"/>
    </row>
    <row r="20" spans="1:17" ht="15.75" x14ac:dyDescent="0.25">
      <c r="E20" s="45">
        <f t="shared" ref="E20:J20" si="7">E4</f>
        <v>2023</v>
      </c>
      <c r="F20" s="45">
        <f t="shared" si="7"/>
        <v>2024</v>
      </c>
      <c r="G20" s="45">
        <f t="shared" si="7"/>
        <v>2025</v>
      </c>
      <c r="H20" s="45">
        <f t="shared" si="7"/>
        <v>2026</v>
      </c>
      <c r="I20" s="45">
        <f t="shared" si="7"/>
        <v>2027</v>
      </c>
      <c r="J20" s="45">
        <f t="shared" si="7"/>
        <v>2028</v>
      </c>
      <c r="L20" s="45">
        <f t="shared" ref="L20:Q20" si="8">L4</f>
        <v>2023</v>
      </c>
      <c r="M20" s="45">
        <f t="shared" si="8"/>
        <v>2024</v>
      </c>
      <c r="N20" s="45">
        <f t="shared" si="8"/>
        <v>2025</v>
      </c>
      <c r="O20" s="45">
        <f t="shared" si="8"/>
        <v>2026</v>
      </c>
      <c r="P20" s="45">
        <f t="shared" si="8"/>
        <v>2027</v>
      </c>
      <c r="Q20" s="45">
        <f t="shared" si="8"/>
        <v>2028</v>
      </c>
    </row>
    <row r="21" spans="1:17" ht="15.75" x14ac:dyDescent="0.25">
      <c r="B21" s="51" t="s">
        <v>1</v>
      </c>
      <c r="C21" s="51" t="s">
        <v>2</v>
      </c>
      <c r="D21" s="33"/>
      <c r="E21" s="46" t="s">
        <v>72</v>
      </c>
      <c r="F21" s="46" t="s">
        <v>72</v>
      </c>
      <c r="G21" s="46" t="s">
        <v>72</v>
      </c>
      <c r="H21" s="46" t="s">
        <v>72</v>
      </c>
      <c r="I21" s="46" t="s">
        <v>72</v>
      </c>
      <c r="J21" s="46" t="s">
        <v>72</v>
      </c>
      <c r="L21" s="46" t="s">
        <v>73</v>
      </c>
      <c r="M21" s="46" t="s">
        <v>73</v>
      </c>
      <c r="N21" s="46" t="s">
        <v>73</v>
      </c>
      <c r="O21" s="46" t="s">
        <v>73</v>
      </c>
      <c r="P21" s="46" t="s">
        <v>73</v>
      </c>
      <c r="Q21" s="46" t="s">
        <v>73</v>
      </c>
    </row>
    <row r="22" spans="1:17" x14ac:dyDescent="0.25">
      <c r="B22" s="47" t="s">
        <v>4</v>
      </c>
      <c r="C22" s="47" t="s">
        <v>5</v>
      </c>
      <c r="D22" s="47" t="s">
        <v>6</v>
      </c>
      <c r="E22" s="47" t="s">
        <v>7</v>
      </c>
      <c r="F22" s="47" t="s">
        <v>8</v>
      </c>
      <c r="G22" s="47" t="s">
        <v>9</v>
      </c>
      <c r="H22" s="47" t="s">
        <v>10</v>
      </c>
      <c r="I22" s="47" t="s">
        <v>11</v>
      </c>
      <c r="J22" s="47" t="s">
        <v>27</v>
      </c>
      <c r="L22" s="48" t="s">
        <v>30</v>
      </c>
      <c r="M22" s="48" t="s">
        <v>33</v>
      </c>
      <c r="N22" s="48" t="s">
        <v>35</v>
      </c>
      <c r="O22" s="48" t="s">
        <v>37</v>
      </c>
      <c r="P22" s="48" t="s">
        <v>39</v>
      </c>
      <c r="Q22" s="48" t="s">
        <v>41</v>
      </c>
    </row>
    <row r="23" spans="1:17" ht="16.5" x14ac:dyDescent="0.25">
      <c r="B23" s="20">
        <v>1</v>
      </c>
      <c r="C23" s="20" t="s">
        <v>158</v>
      </c>
      <c r="D23" s="110" t="s">
        <v>4</v>
      </c>
      <c r="E23" s="109">
        <f t="shared" ref="E23:J23" si="9">SUM(E24:E26)</f>
        <v>0</v>
      </c>
      <c r="F23" s="109">
        <f t="shared" si="9"/>
        <v>0</v>
      </c>
      <c r="G23" s="109">
        <f t="shared" si="9"/>
        <v>0</v>
      </c>
      <c r="H23" s="109">
        <f t="shared" si="9"/>
        <v>0</v>
      </c>
      <c r="I23" s="109">
        <f t="shared" si="9"/>
        <v>0</v>
      </c>
      <c r="J23" s="109">
        <f t="shared" si="9"/>
        <v>0</v>
      </c>
      <c r="L23" s="109">
        <f t="shared" ref="L23:Q23" si="10">SUM(L24:L26)</f>
        <v>0</v>
      </c>
      <c r="M23" s="109">
        <f t="shared" si="10"/>
        <v>0</v>
      </c>
      <c r="N23" s="109">
        <f t="shared" si="10"/>
        <v>0</v>
      </c>
      <c r="O23" s="109">
        <f t="shared" si="10"/>
        <v>0</v>
      </c>
      <c r="P23" s="109">
        <f t="shared" si="10"/>
        <v>0</v>
      </c>
      <c r="Q23" s="109">
        <f t="shared" si="10"/>
        <v>0</v>
      </c>
    </row>
    <row r="24" spans="1:17" ht="15.75" x14ac:dyDescent="0.25">
      <c r="B24" s="235" t="s">
        <v>80</v>
      </c>
      <c r="C24" s="236" t="s">
        <v>155</v>
      </c>
      <c r="D24" s="237" t="s">
        <v>5</v>
      </c>
      <c r="E24" s="142"/>
      <c r="F24" s="142"/>
      <c r="G24" s="142"/>
      <c r="H24" s="142"/>
      <c r="I24" s="142"/>
      <c r="J24" s="142"/>
      <c r="L24" s="142"/>
      <c r="M24" s="142"/>
      <c r="N24" s="142"/>
      <c r="O24" s="142"/>
      <c r="P24" s="142"/>
      <c r="Q24" s="142"/>
    </row>
    <row r="25" spans="1:17" ht="15.75" x14ac:dyDescent="0.25">
      <c r="B25" s="235" t="s">
        <v>83</v>
      </c>
      <c r="C25" s="236" t="s">
        <v>156</v>
      </c>
      <c r="D25" s="237" t="s">
        <v>6</v>
      </c>
      <c r="E25" s="142"/>
      <c r="F25" s="142"/>
      <c r="G25" s="142"/>
      <c r="H25" s="142"/>
      <c r="I25" s="142"/>
      <c r="J25" s="142"/>
      <c r="L25" s="142"/>
      <c r="M25" s="142"/>
      <c r="N25" s="142"/>
      <c r="O25" s="142"/>
      <c r="P25" s="142"/>
      <c r="Q25" s="142"/>
    </row>
    <row r="26" spans="1:17" ht="15.75" x14ac:dyDescent="0.25">
      <c r="B26" s="235" t="s">
        <v>85</v>
      </c>
      <c r="C26" s="236" t="s">
        <v>157</v>
      </c>
      <c r="D26" s="237" t="s">
        <v>7</v>
      </c>
      <c r="E26" s="142"/>
      <c r="F26" s="142"/>
      <c r="G26" s="142"/>
      <c r="H26" s="142"/>
      <c r="I26" s="142"/>
      <c r="J26" s="142"/>
      <c r="L26" s="142"/>
      <c r="M26" s="142"/>
      <c r="N26" s="142"/>
      <c r="O26" s="142"/>
      <c r="P26" s="142"/>
      <c r="Q26" s="142"/>
    </row>
    <row r="27" spans="1:17" ht="15.75" x14ac:dyDescent="0.25">
      <c r="C27" s="107"/>
      <c r="D27" s="107"/>
      <c r="E27" s="107"/>
      <c r="F27" s="107"/>
      <c r="G27" s="107"/>
      <c r="H27" s="55"/>
      <c r="I27" s="55"/>
      <c r="J27" s="107"/>
    </row>
    <row r="28" spans="1:17" x14ac:dyDescent="0.25">
      <c r="A28" s="113"/>
      <c r="B28" s="41"/>
      <c r="C28" s="44"/>
      <c r="D28" s="56"/>
      <c r="E28" s="57"/>
      <c r="F28" s="57"/>
      <c r="G28" s="57"/>
      <c r="H28" s="57"/>
      <c r="I28" s="57"/>
      <c r="J28" s="57"/>
      <c r="K28" s="57"/>
    </row>
    <row r="29" spans="1:17" ht="15.75" x14ac:dyDescent="0.25">
      <c r="A29" s="114"/>
      <c r="B29" s="58" t="s">
        <v>266</v>
      </c>
      <c r="C29" s="59"/>
      <c r="D29" s="59"/>
      <c r="E29" s="59"/>
      <c r="F29" s="59"/>
      <c r="G29" s="59"/>
      <c r="H29" s="60"/>
      <c r="I29" s="60"/>
      <c r="J29" s="60"/>
      <c r="K29" s="60"/>
    </row>
    <row r="30" spans="1:17" ht="15.6" customHeight="1" x14ac:dyDescent="0.25">
      <c r="A30" s="107"/>
      <c r="B30" s="121"/>
      <c r="C30" s="121"/>
      <c r="D30" s="121"/>
      <c r="E30" s="416" t="s">
        <v>234</v>
      </c>
      <c r="F30" s="416"/>
      <c r="G30" s="416"/>
      <c r="H30" s="416"/>
      <c r="I30" s="416"/>
      <c r="J30" s="416"/>
      <c r="K30" s="76"/>
      <c r="L30" s="416" t="s">
        <v>186</v>
      </c>
      <c r="M30" s="416"/>
      <c r="N30" s="416"/>
      <c r="O30" s="416"/>
      <c r="P30" s="416"/>
      <c r="Q30" s="416"/>
    </row>
    <row r="31" spans="1:17" ht="15.75" x14ac:dyDescent="0.25">
      <c r="A31" s="107"/>
      <c r="B31" s="121"/>
      <c r="C31" s="121"/>
      <c r="D31" s="121"/>
      <c r="E31" s="45">
        <f t="shared" ref="E31:J31" si="11">E20</f>
        <v>2023</v>
      </c>
      <c r="F31" s="45">
        <f t="shared" si="11"/>
        <v>2024</v>
      </c>
      <c r="G31" s="45">
        <f t="shared" si="11"/>
        <v>2025</v>
      </c>
      <c r="H31" s="45">
        <f t="shared" si="11"/>
        <v>2026</v>
      </c>
      <c r="I31" s="45">
        <f t="shared" si="11"/>
        <v>2027</v>
      </c>
      <c r="J31" s="45">
        <f t="shared" si="11"/>
        <v>2028</v>
      </c>
      <c r="K31" s="76"/>
      <c r="L31" s="45">
        <f t="shared" ref="L31:Q31" si="12">L20</f>
        <v>2023</v>
      </c>
      <c r="M31" s="45">
        <f t="shared" si="12"/>
        <v>2024</v>
      </c>
      <c r="N31" s="45">
        <f t="shared" si="12"/>
        <v>2025</v>
      </c>
      <c r="O31" s="45">
        <f t="shared" si="12"/>
        <v>2026</v>
      </c>
      <c r="P31" s="45">
        <f t="shared" si="12"/>
        <v>2027</v>
      </c>
      <c r="Q31" s="45">
        <f t="shared" si="12"/>
        <v>2028</v>
      </c>
    </row>
    <row r="32" spans="1:17" ht="14.45" customHeight="1" x14ac:dyDescent="0.25">
      <c r="A32" s="107"/>
      <c r="B32" s="51" t="s">
        <v>1</v>
      </c>
      <c r="C32" s="51" t="s">
        <v>2</v>
      </c>
      <c r="D32" s="33"/>
      <c r="E32" s="46" t="s">
        <v>72</v>
      </c>
      <c r="F32" s="46" t="s">
        <v>72</v>
      </c>
      <c r="G32" s="46" t="s">
        <v>72</v>
      </c>
      <c r="H32" s="46" t="s">
        <v>72</v>
      </c>
      <c r="I32" s="46" t="s">
        <v>72</v>
      </c>
      <c r="J32" s="46" t="s">
        <v>72</v>
      </c>
      <c r="K32" s="76"/>
      <c r="L32" s="46" t="s">
        <v>73</v>
      </c>
      <c r="M32" s="46" t="s">
        <v>73</v>
      </c>
      <c r="N32" s="46" t="s">
        <v>73</v>
      </c>
      <c r="O32" s="46" t="s">
        <v>73</v>
      </c>
      <c r="P32" s="46" t="s">
        <v>73</v>
      </c>
      <c r="Q32" s="46" t="s">
        <v>73</v>
      </c>
    </row>
    <row r="33" spans="1:17" x14ac:dyDescent="0.25">
      <c r="A33" s="107"/>
      <c r="B33" s="48" t="s">
        <v>4</v>
      </c>
      <c r="C33" s="417" t="s">
        <v>5</v>
      </c>
      <c r="D33" s="417"/>
      <c r="E33" s="47" t="s">
        <v>7</v>
      </c>
      <c r="F33" s="47" t="s">
        <v>8</v>
      </c>
      <c r="G33" s="47" t="s">
        <v>9</v>
      </c>
      <c r="H33" s="47" t="s">
        <v>10</v>
      </c>
      <c r="I33" s="47" t="s">
        <v>11</v>
      </c>
      <c r="J33" s="47" t="s">
        <v>27</v>
      </c>
      <c r="K33" s="83"/>
      <c r="L33" s="48" t="s">
        <v>30</v>
      </c>
      <c r="M33" s="48" t="s">
        <v>33</v>
      </c>
      <c r="N33" s="48" t="s">
        <v>35</v>
      </c>
      <c r="O33" s="48" t="s">
        <v>37</v>
      </c>
      <c r="P33" s="48" t="s">
        <v>39</v>
      </c>
      <c r="Q33" s="48" t="s">
        <v>41</v>
      </c>
    </row>
    <row r="34" spans="1:17" ht="16.5" x14ac:dyDescent="0.25">
      <c r="A34" s="107"/>
      <c r="B34" s="418" t="s">
        <v>159</v>
      </c>
      <c r="C34" s="418"/>
      <c r="D34" s="118" t="s">
        <v>4</v>
      </c>
      <c r="E34" s="109">
        <f t="shared" ref="E34:J34" si="13">SUM(E35:E39)</f>
        <v>0</v>
      </c>
      <c r="F34" s="109">
        <f t="shared" si="13"/>
        <v>0</v>
      </c>
      <c r="G34" s="109">
        <f t="shared" si="13"/>
        <v>0</v>
      </c>
      <c r="H34" s="109">
        <f t="shared" si="13"/>
        <v>0</v>
      </c>
      <c r="I34" s="109">
        <f t="shared" si="13"/>
        <v>0</v>
      </c>
      <c r="J34" s="109">
        <f t="shared" si="13"/>
        <v>0</v>
      </c>
      <c r="K34" s="115"/>
      <c r="L34" s="109">
        <f t="shared" ref="L34:Q34" si="14">SUM(L35:L39)</f>
        <v>0</v>
      </c>
      <c r="M34" s="109">
        <f t="shared" si="14"/>
        <v>0</v>
      </c>
      <c r="N34" s="109">
        <f t="shared" si="14"/>
        <v>0</v>
      </c>
      <c r="O34" s="109">
        <f t="shared" si="14"/>
        <v>0</v>
      </c>
      <c r="P34" s="109">
        <f t="shared" si="14"/>
        <v>0</v>
      </c>
      <c r="Q34" s="109">
        <f t="shared" si="14"/>
        <v>0</v>
      </c>
    </row>
    <row r="35" spans="1:17" ht="15.75" x14ac:dyDescent="0.25">
      <c r="A35" s="107"/>
      <c r="B35" s="235" t="s">
        <v>0</v>
      </c>
      <c r="C35" s="238" t="s">
        <v>239</v>
      </c>
      <c r="D35" s="237" t="s">
        <v>5</v>
      </c>
      <c r="E35" s="239"/>
      <c r="F35" s="239"/>
      <c r="G35" s="239"/>
      <c r="H35" s="239"/>
      <c r="I35" s="239"/>
      <c r="J35" s="239"/>
      <c r="K35" s="116"/>
      <c r="L35" s="142"/>
      <c r="M35" s="142"/>
      <c r="N35" s="142"/>
      <c r="O35" s="142"/>
      <c r="P35" s="142"/>
      <c r="Q35" s="142"/>
    </row>
    <row r="36" spans="1:17" ht="15.75" x14ac:dyDescent="0.25">
      <c r="A36" s="107"/>
      <c r="B36" s="235" t="s">
        <v>19</v>
      </c>
      <c r="C36" s="238" t="s">
        <v>161</v>
      </c>
      <c r="D36" s="237" t="s">
        <v>6</v>
      </c>
      <c r="E36" s="239"/>
      <c r="F36" s="239"/>
      <c r="G36" s="239"/>
      <c r="H36" s="239"/>
      <c r="I36" s="239"/>
      <c r="J36" s="239"/>
      <c r="K36" s="116"/>
      <c r="L36" s="142"/>
      <c r="M36" s="142"/>
      <c r="N36" s="142"/>
      <c r="O36" s="142"/>
      <c r="P36" s="142"/>
      <c r="Q36" s="142"/>
    </row>
    <row r="37" spans="1:17" ht="15.75" x14ac:dyDescent="0.25">
      <c r="A37" s="107"/>
      <c r="B37" s="235" t="s">
        <v>28</v>
      </c>
      <c r="C37" s="238" t="s">
        <v>160</v>
      </c>
      <c r="D37" s="237" t="s">
        <v>7</v>
      </c>
      <c r="E37" s="239"/>
      <c r="F37" s="239"/>
      <c r="G37" s="239"/>
      <c r="H37" s="239"/>
      <c r="I37" s="239"/>
      <c r="J37" s="239"/>
      <c r="K37" s="116"/>
      <c r="L37" s="142"/>
      <c r="M37" s="142"/>
      <c r="N37" s="142"/>
      <c r="O37" s="142"/>
      <c r="P37" s="142"/>
      <c r="Q37" s="142"/>
    </row>
    <row r="38" spans="1:17" ht="15.75" x14ac:dyDescent="0.25">
      <c r="A38" s="107"/>
      <c r="B38" s="235" t="s">
        <v>31</v>
      </c>
      <c r="C38" s="238" t="s">
        <v>156</v>
      </c>
      <c r="D38" s="237" t="s">
        <v>8</v>
      </c>
      <c r="E38" s="142"/>
      <c r="F38" s="142"/>
      <c r="G38" s="142"/>
      <c r="H38" s="142"/>
      <c r="I38" s="142"/>
      <c r="J38" s="142"/>
      <c r="K38" s="116"/>
      <c r="L38" s="142"/>
      <c r="M38" s="142"/>
      <c r="N38" s="142"/>
      <c r="O38" s="142"/>
      <c r="P38" s="142"/>
      <c r="Q38" s="142"/>
    </row>
    <row r="39" spans="1:17" ht="15.75" x14ac:dyDescent="0.25">
      <c r="A39" s="107"/>
      <c r="B39" s="235" t="s">
        <v>55</v>
      </c>
      <c r="C39" s="238" t="s">
        <v>157</v>
      </c>
      <c r="D39" s="237" t="s">
        <v>9</v>
      </c>
      <c r="E39" s="239"/>
      <c r="F39" s="239"/>
      <c r="G39" s="239"/>
      <c r="H39" s="239"/>
      <c r="I39" s="239"/>
      <c r="J39" s="239"/>
      <c r="K39" s="116"/>
      <c r="L39" s="142"/>
      <c r="M39" s="142"/>
      <c r="N39" s="142"/>
      <c r="O39" s="142"/>
      <c r="P39" s="142"/>
      <c r="Q39" s="142"/>
    </row>
    <row r="40" spans="1:17" ht="15.75" x14ac:dyDescent="0.25">
      <c r="A40" s="107"/>
      <c r="B40" s="117"/>
      <c r="C40" s="55"/>
      <c r="D40" s="55"/>
      <c r="E40" s="55"/>
      <c r="F40" s="55"/>
      <c r="G40" s="55"/>
      <c r="K40" s="55"/>
    </row>
    <row r="41" spans="1:17" ht="14.45" customHeight="1" x14ac:dyDescent="0.25">
      <c r="A41" s="107"/>
      <c r="B41" s="173" t="s">
        <v>0</v>
      </c>
      <c r="C41" s="251" t="s">
        <v>328</v>
      </c>
      <c r="D41" s="258"/>
      <c r="E41" s="258"/>
      <c r="F41" s="258"/>
      <c r="G41" s="258"/>
      <c r="H41" s="258"/>
      <c r="I41" s="258"/>
      <c r="J41" s="258"/>
      <c r="K41" s="258"/>
      <c r="L41" s="259"/>
      <c r="M41" s="259"/>
      <c r="N41" s="259"/>
      <c r="O41" s="259"/>
      <c r="P41" s="259"/>
      <c r="Q41" s="259"/>
    </row>
    <row r="42" spans="1:17" x14ac:dyDescent="0.25">
      <c r="B42" s="173" t="s">
        <v>19</v>
      </c>
      <c r="C42" s="251" t="s">
        <v>329</v>
      </c>
    </row>
    <row r="43" spans="1:17" x14ac:dyDescent="0.25">
      <c r="C43" s="251"/>
    </row>
    <row r="44" spans="1:17" x14ac:dyDescent="0.25">
      <c r="C44" s="251"/>
    </row>
    <row r="45" spans="1:17" x14ac:dyDescent="0.25">
      <c r="C45" s="251"/>
    </row>
    <row r="46" spans="1:17" ht="14.45" customHeight="1" x14ac:dyDescent="0.25">
      <c r="C46" s="251"/>
    </row>
    <row r="47" spans="1:17" ht="14.45" customHeight="1" x14ac:dyDescent="0.25">
      <c r="C47" s="251"/>
    </row>
    <row r="48" spans="1:17" ht="14.45" customHeight="1" x14ac:dyDescent="0.25"/>
    <row r="50" spans="2:3" x14ac:dyDescent="0.25">
      <c r="B50" s="251"/>
    </row>
    <row r="51" spans="2:3" x14ac:dyDescent="0.25">
      <c r="B51" s="251"/>
      <c r="C51" s="251"/>
    </row>
  </sheetData>
  <mergeCells count="9">
    <mergeCell ref="E3:J3"/>
    <mergeCell ref="L3:Q3"/>
    <mergeCell ref="C33:D33"/>
    <mergeCell ref="B34:C34"/>
    <mergeCell ref="L30:Q30"/>
    <mergeCell ref="E30:J30"/>
    <mergeCell ref="L19:Q19"/>
    <mergeCell ref="B7:C7"/>
    <mergeCell ref="E19:J19"/>
  </mergeCells>
  <pageMargins left="0.7" right="0.7" top="0.75" bottom="0.75" header="0.3" footer="0.3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AN25"/>
  <sheetViews>
    <sheetView view="pageBreakPreview" zoomScale="90" zoomScaleNormal="100" zoomScaleSheetLayoutView="90" workbookViewId="0"/>
  </sheetViews>
  <sheetFormatPr defaultRowHeight="15" x14ac:dyDescent="0.25"/>
  <cols>
    <col min="1" max="1" width="4.7109375" customWidth="1"/>
    <col min="2" max="2" width="8" customWidth="1"/>
    <col min="3" max="3" width="28.42578125" customWidth="1"/>
    <col min="4" max="4" width="13" customWidth="1"/>
    <col min="5" max="5" width="15.42578125" bestFit="1" customWidth="1"/>
    <col min="6" max="6" width="13.5703125" customWidth="1"/>
    <col min="7" max="7" width="14.5703125" customWidth="1"/>
    <col min="8" max="8" width="12.42578125" customWidth="1"/>
    <col min="9" max="10" width="11.42578125"/>
    <col min="11" max="11" width="13.42578125" customWidth="1"/>
    <col min="12" max="12" width="11.42578125"/>
    <col min="13" max="13" width="12.85546875" customWidth="1"/>
    <col min="14" max="14" width="12" customWidth="1"/>
    <col min="15" max="18" width="11.42578125"/>
    <col min="19" max="19" width="12.85546875" customWidth="1"/>
    <col min="20" max="22" width="11.42578125"/>
    <col min="23" max="23" width="13.42578125" customWidth="1"/>
    <col min="24" max="24" width="11.42578125"/>
    <col min="25" max="25" width="12.42578125" customWidth="1"/>
    <col min="26" max="28" width="11.42578125"/>
    <col min="29" max="29" width="13.42578125" customWidth="1"/>
    <col min="30" max="30" width="11.42578125"/>
    <col min="31" max="31" width="12.42578125" customWidth="1"/>
    <col min="32" max="34" width="11.42578125"/>
    <col min="35" max="35" width="13.5703125" customWidth="1"/>
    <col min="36" max="36" width="11.42578125"/>
    <col min="37" max="37" width="13.42578125" customWidth="1"/>
  </cols>
  <sheetData>
    <row r="1" spans="1:40" ht="15.75" x14ac:dyDescent="0.25">
      <c r="A1" s="123"/>
      <c r="B1" s="124"/>
      <c r="C1" s="125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3"/>
    </row>
    <row r="2" spans="1:40" ht="15.75" x14ac:dyDescent="0.25">
      <c r="A2" s="39"/>
      <c r="B2" s="39" t="s">
        <v>269</v>
      </c>
      <c r="D2" s="39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</row>
    <row r="3" spans="1:40" ht="15" customHeight="1" x14ac:dyDescent="0.25">
      <c r="A3" s="39"/>
      <c r="B3" s="39"/>
      <c r="C3" s="39"/>
      <c r="D3" s="39"/>
      <c r="E3" s="420" t="s">
        <v>234</v>
      </c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20"/>
      <c r="AG3" s="420"/>
      <c r="AH3" s="420"/>
      <c r="AI3" s="420"/>
      <c r="AJ3" s="420"/>
      <c r="AK3" s="420"/>
      <c r="AL3" s="420"/>
      <c r="AM3" s="420"/>
      <c r="AN3" s="420"/>
    </row>
    <row r="4" spans="1:40" ht="15.75" x14ac:dyDescent="0.25">
      <c r="A4" s="39"/>
      <c r="B4" s="39"/>
      <c r="C4" s="39"/>
      <c r="D4" s="39"/>
      <c r="E4" s="421">
        <f>Podsumowanie!F4</f>
        <v>2023</v>
      </c>
      <c r="F4" s="421"/>
      <c r="G4" s="421"/>
      <c r="H4" s="421"/>
      <c r="I4" s="421"/>
      <c r="J4" s="421"/>
      <c r="K4" s="421">
        <f>Podsumowanie!G4</f>
        <v>2024</v>
      </c>
      <c r="L4" s="421"/>
      <c r="M4" s="421"/>
      <c r="N4" s="421"/>
      <c r="O4" s="421"/>
      <c r="P4" s="421"/>
      <c r="Q4" s="421">
        <f>Podsumowanie!H4</f>
        <v>2025</v>
      </c>
      <c r="R4" s="421"/>
      <c r="S4" s="421"/>
      <c r="T4" s="421"/>
      <c r="U4" s="421"/>
      <c r="V4" s="421"/>
      <c r="W4" s="421">
        <f>Podsumowanie!I4</f>
        <v>2026</v>
      </c>
      <c r="X4" s="421"/>
      <c r="Y4" s="421"/>
      <c r="Z4" s="421"/>
      <c r="AA4" s="421"/>
      <c r="AB4" s="421"/>
      <c r="AC4" s="421">
        <f>Podsumowanie!J4</f>
        <v>2027</v>
      </c>
      <c r="AD4" s="421"/>
      <c r="AE4" s="421"/>
      <c r="AF4" s="421"/>
      <c r="AG4" s="421"/>
      <c r="AH4" s="421"/>
      <c r="AI4" s="421">
        <f>Podsumowanie!K4</f>
        <v>2028</v>
      </c>
      <c r="AJ4" s="421"/>
      <c r="AK4" s="421"/>
      <c r="AL4" s="421"/>
      <c r="AM4" s="421"/>
      <c r="AN4" s="421"/>
    </row>
    <row r="5" spans="1:40" ht="105" x14ac:dyDescent="0.25">
      <c r="A5" s="39"/>
      <c r="B5" s="51" t="s">
        <v>1</v>
      </c>
      <c r="C5" s="51" t="s">
        <v>2</v>
      </c>
      <c r="D5" s="141" t="s">
        <v>183</v>
      </c>
      <c r="E5" s="131" t="s">
        <v>162</v>
      </c>
      <c r="F5" s="131" t="s">
        <v>163</v>
      </c>
      <c r="G5" s="131" t="s">
        <v>164</v>
      </c>
      <c r="H5" s="131" t="s">
        <v>165</v>
      </c>
      <c r="I5" s="131" t="s">
        <v>166</v>
      </c>
      <c r="J5" s="132" t="str">
        <f>CONCATENATE("RAZEM"," [",E6,"+",F6,"+",G6,"+",H6,"+",I6,"]")</f>
        <v>RAZEM [04+05+06+07+08]</v>
      </c>
      <c r="K5" s="131" t="str">
        <f>E5</f>
        <v>Źródła OZE o mocy elektrycznej zainstalowanej nie wyższej niż 5 MW</v>
      </c>
      <c r="L5" s="131" t="str">
        <f>F5</f>
        <v>Źródła OZE o mocy elektrycznej zainstalowanej wyższej niż 5 MW</v>
      </c>
      <c r="M5" s="131" t="str">
        <f>G5</f>
        <v>Jednostki kogeneracyjne o mocy elektrycznej zainstalowanej poniżej 1 MW</v>
      </c>
      <c r="N5" s="131" t="str">
        <f>H5</f>
        <v>Jednostki kogeneracyjne o mocy elektrycznej zainstalowanej powyżej 1 MW</v>
      </c>
      <c r="O5" s="131" t="str">
        <f>I5</f>
        <v>Źródła i sieci **</v>
      </c>
      <c r="P5" s="132" t="str">
        <f>CONCATENATE("RAZEM"," [",K6,"+",L6,"+",M6,"+",N6,"+",O6,"]")</f>
        <v>RAZEM [10+11+12+13+14]</v>
      </c>
      <c r="Q5" s="131" t="str">
        <f>E5</f>
        <v>Źródła OZE o mocy elektrycznej zainstalowanej nie wyższej niż 5 MW</v>
      </c>
      <c r="R5" s="131" t="str">
        <f>F5</f>
        <v>Źródła OZE o mocy elektrycznej zainstalowanej wyższej niż 5 MW</v>
      </c>
      <c r="S5" s="131" t="str">
        <f>G5</f>
        <v>Jednostki kogeneracyjne o mocy elektrycznej zainstalowanej poniżej 1 MW</v>
      </c>
      <c r="T5" s="131" t="str">
        <f>H5</f>
        <v>Jednostki kogeneracyjne o mocy elektrycznej zainstalowanej powyżej 1 MW</v>
      </c>
      <c r="U5" s="131" t="str">
        <f>I5</f>
        <v>Źródła i sieci **</v>
      </c>
      <c r="V5" s="132" t="str">
        <f>CONCATENATE("RAZEM"," [",Q6,"+",R6,"+",S6,"+",T6,"+",U6,"]")</f>
        <v>RAZEM [16+17+18+19+20]</v>
      </c>
      <c r="W5" s="131" t="str">
        <f>E5</f>
        <v>Źródła OZE o mocy elektrycznej zainstalowanej nie wyższej niż 5 MW</v>
      </c>
      <c r="X5" s="131" t="str">
        <f>F5</f>
        <v>Źródła OZE o mocy elektrycznej zainstalowanej wyższej niż 5 MW</v>
      </c>
      <c r="Y5" s="131" t="str">
        <f>G5</f>
        <v>Jednostki kogeneracyjne o mocy elektrycznej zainstalowanej poniżej 1 MW</v>
      </c>
      <c r="Z5" s="131" t="str">
        <f>H5</f>
        <v>Jednostki kogeneracyjne o mocy elektrycznej zainstalowanej powyżej 1 MW</v>
      </c>
      <c r="AA5" s="131" t="str">
        <f>I5</f>
        <v>Źródła i sieci **</v>
      </c>
      <c r="AB5" s="132" t="str">
        <f>CONCATENATE("RAZEM"," [",W6,"+",X6,"+",Y6,"+",Z6,"+",AA6,"]")</f>
        <v>RAZEM [22+23+24+25+26]</v>
      </c>
      <c r="AC5" s="131" t="str">
        <f>K5</f>
        <v>Źródła OZE o mocy elektrycznej zainstalowanej nie wyższej niż 5 MW</v>
      </c>
      <c r="AD5" s="131" t="str">
        <f>L5</f>
        <v>Źródła OZE o mocy elektrycznej zainstalowanej wyższej niż 5 MW</v>
      </c>
      <c r="AE5" s="131" t="str">
        <f>M5</f>
        <v>Jednostki kogeneracyjne o mocy elektrycznej zainstalowanej poniżej 1 MW</v>
      </c>
      <c r="AF5" s="131" t="str">
        <f>N5</f>
        <v>Jednostki kogeneracyjne o mocy elektrycznej zainstalowanej powyżej 1 MW</v>
      </c>
      <c r="AG5" s="131" t="str">
        <f>O5</f>
        <v>Źródła i sieci **</v>
      </c>
      <c r="AH5" s="132" t="str">
        <f>CONCATENATE("RAZEM"," [",AC6,"+",AD6,"+",AE6,"+",AF6,"+",AG6,"]")</f>
        <v>RAZEM [28+29+30+31+32]</v>
      </c>
      <c r="AI5" s="131" t="str">
        <f>E5</f>
        <v>Źródła OZE o mocy elektrycznej zainstalowanej nie wyższej niż 5 MW</v>
      </c>
      <c r="AJ5" s="131" t="str">
        <f>F5</f>
        <v>Źródła OZE o mocy elektrycznej zainstalowanej wyższej niż 5 MW</v>
      </c>
      <c r="AK5" s="131" t="str">
        <f>G5</f>
        <v>Jednostki kogeneracyjne o mocy elektrycznej zainstalowanej poniżej 1 MW</v>
      </c>
      <c r="AL5" s="131" t="str">
        <f>H5</f>
        <v>Jednostki kogeneracyjne o mocy elektrycznej zainstalowanej powyżej 1 MW</v>
      </c>
      <c r="AM5" s="131" t="str">
        <f>I5</f>
        <v>Źródła i sieci **</v>
      </c>
      <c r="AN5" s="132" t="str">
        <f>CONCATENATE("RAZEM"," [",AI6,"+",AJ6,"+",AK6,"+",AL6,"+",AM6,"]")</f>
        <v>RAZEM [34+35+36+37+38]</v>
      </c>
    </row>
    <row r="6" spans="1:40" ht="15.75" x14ac:dyDescent="0.25">
      <c r="A6" s="39"/>
      <c r="B6" s="133" t="s">
        <v>4</v>
      </c>
      <c r="C6" s="133" t="s">
        <v>5</v>
      </c>
      <c r="D6" s="133" t="s">
        <v>6</v>
      </c>
      <c r="E6" s="133" t="s">
        <v>7</v>
      </c>
      <c r="F6" s="133" t="s">
        <v>8</v>
      </c>
      <c r="G6" s="133" t="s">
        <v>9</v>
      </c>
      <c r="H6" s="133" t="s">
        <v>10</v>
      </c>
      <c r="I6" s="133" t="s">
        <v>11</v>
      </c>
      <c r="J6" s="133" t="s">
        <v>27</v>
      </c>
      <c r="K6" s="133" t="s">
        <v>30</v>
      </c>
      <c r="L6" s="133" t="s">
        <v>33</v>
      </c>
      <c r="M6" s="133" t="s">
        <v>35</v>
      </c>
      <c r="N6" s="133" t="s">
        <v>37</v>
      </c>
      <c r="O6" s="133" t="s">
        <v>39</v>
      </c>
      <c r="P6" s="133" t="s">
        <v>41</v>
      </c>
      <c r="Q6" s="133" t="s">
        <v>42</v>
      </c>
      <c r="R6" s="133" t="s">
        <v>43</v>
      </c>
      <c r="S6" s="133" t="s">
        <v>44</v>
      </c>
      <c r="T6" s="133" t="s">
        <v>45</v>
      </c>
      <c r="U6" s="133" t="s">
        <v>48</v>
      </c>
      <c r="V6" s="133" t="s">
        <v>50</v>
      </c>
      <c r="W6" s="133" t="s">
        <v>51</v>
      </c>
      <c r="X6" s="133" t="s">
        <v>52</v>
      </c>
      <c r="Y6" s="133" t="s">
        <v>54</v>
      </c>
      <c r="Z6" s="133" t="s">
        <v>57</v>
      </c>
      <c r="AA6" s="133" t="s">
        <v>60</v>
      </c>
      <c r="AB6" s="133" t="s">
        <v>61</v>
      </c>
      <c r="AC6" s="133" t="s">
        <v>148</v>
      </c>
      <c r="AD6" s="133" t="s">
        <v>149</v>
      </c>
      <c r="AE6" s="133" t="s">
        <v>150</v>
      </c>
      <c r="AF6" s="133" t="s">
        <v>167</v>
      </c>
      <c r="AG6" s="133" t="s">
        <v>168</v>
      </c>
      <c r="AH6" s="133" t="s">
        <v>169</v>
      </c>
      <c r="AI6" s="133" t="s">
        <v>170</v>
      </c>
      <c r="AJ6" s="133" t="s">
        <v>171</v>
      </c>
      <c r="AK6" s="133" t="s">
        <v>172</v>
      </c>
      <c r="AL6" s="133" t="s">
        <v>173</v>
      </c>
      <c r="AM6" s="133" t="s">
        <v>174</v>
      </c>
      <c r="AN6" s="133" t="s">
        <v>175</v>
      </c>
    </row>
    <row r="7" spans="1:40" ht="15.75" x14ac:dyDescent="0.25">
      <c r="A7" s="39"/>
      <c r="B7" s="133" t="s">
        <v>5</v>
      </c>
      <c r="C7" s="422" t="s">
        <v>182</v>
      </c>
      <c r="D7" s="134" t="s">
        <v>176</v>
      </c>
      <c r="E7" s="128"/>
      <c r="F7" s="128"/>
      <c r="G7" s="128"/>
      <c r="H7" s="171"/>
      <c r="I7" s="128"/>
      <c r="J7" s="135">
        <f>SUM(E7:I7)</f>
        <v>0</v>
      </c>
      <c r="K7" s="128"/>
      <c r="L7" s="128"/>
      <c r="M7" s="128"/>
      <c r="N7" s="128"/>
      <c r="O7" s="128"/>
      <c r="P7" s="135">
        <f>SUM(K7:O7)</f>
        <v>0</v>
      </c>
      <c r="Q7" s="128"/>
      <c r="R7" s="128"/>
      <c r="S7" s="128"/>
      <c r="T7" s="128"/>
      <c r="U7" s="128"/>
      <c r="V7" s="135">
        <f>SUM(Q7:U7)</f>
        <v>0</v>
      </c>
      <c r="W7" s="128"/>
      <c r="X7" s="128"/>
      <c r="Y7" s="128"/>
      <c r="Z7" s="128"/>
      <c r="AA7" s="128"/>
      <c r="AB7" s="135">
        <f>SUM(W7:AA7)</f>
        <v>0</v>
      </c>
      <c r="AC7" s="128"/>
      <c r="AD7" s="128"/>
      <c r="AE7" s="128"/>
      <c r="AF7" s="128"/>
      <c r="AG7" s="128"/>
      <c r="AH7" s="135">
        <f>SUM(AC7:AG7)</f>
        <v>0</v>
      </c>
      <c r="AI7" s="128"/>
      <c r="AJ7" s="128"/>
      <c r="AK7" s="128"/>
      <c r="AL7" s="128"/>
      <c r="AM7" s="128"/>
      <c r="AN7" s="135">
        <f>SUM(AI7:AM7)</f>
        <v>0</v>
      </c>
    </row>
    <row r="8" spans="1:40" ht="15.75" x14ac:dyDescent="0.25">
      <c r="A8" s="39"/>
      <c r="B8" s="133" t="s">
        <v>6</v>
      </c>
      <c r="C8" s="422"/>
      <c r="D8" s="134" t="s">
        <v>177</v>
      </c>
      <c r="E8" s="128"/>
      <c r="F8" s="128"/>
      <c r="G8" s="128"/>
      <c r="H8" s="128"/>
      <c r="I8" s="128"/>
      <c r="J8" s="135">
        <f>SUM(E8:I8)</f>
        <v>0</v>
      </c>
      <c r="K8" s="128"/>
      <c r="L8" s="128"/>
      <c r="M8" s="128"/>
      <c r="N8" s="171"/>
      <c r="O8" s="128"/>
      <c r="P8" s="135">
        <f>SUM(K8:O8)</f>
        <v>0</v>
      </c>
      <c r="Q8" s="128"/>
      <c r="R8" s="128"/>
      <c r="S8" s="128"/>
      <c r="T8" s="128"/>
      <c r="U8" s="128"/>
      <c r="V8" s="135">
        <f>SUM(Q8:U8)</f>
        <v>0</v>
      </c>
      <c r="W8" s="128"/>
      <c r="X8" s="128"/>
      <c r="Y8" s="128"/>
      <c r="Z8" s="128"/>
      <c r="AA8" s="128"/>
      <c r="AB8" s="135">
        <f>SUM(W8:AA8)</f>
        <v>0</v>
      </c>
      <c r="AC8" s="128"/>
      <c r="AD8" s="128"/>
      <c r="AE8" s="128"/>
      <c r="AF8" s="128"/>
      <c r="AG8" s="128"/>
      <c r="AH8" s="135">
        <f>SUM(AC8:AG8)</f>
        <v>0</v>
      </c>
      <c r="AI8" s="128"/>
      <c r="AJ8" s="128"/>
      <c r="AK8" s="128"/>
      <c r="AL8" s="128"/>
      <c r="AM8" s="128"/>
      <c r="AN8" s="135">
        <f>SUM(AI8:AM8)</f>
        <v>0</v>
      </c>
    </row>
    <row r="9" spans="1:40" ht="15.75" x14ac:dyDescent="0.25">
      <c r="A9" s="39"/>
      <c r="B9" s="133" t="s">
        <v>7</v>
      </c>
      <c r="C9" s="422"/>
      <c r="D9" s="134" t="s">
        <v>178</v>
      </c>
      <c r="E9" s="128"/>
      <c r="F9" s="128"/>
      <c r="G9" s="128"/>
      <c r="H9" s="128"/>
      <c r="I9" s="128"/>
      <c r="J9" s="135">
        <f>SUM(E9:I9)</f>
        <v>0</v>
      </c>
      <c r="K9" s="128"/>
      <c r="L9" s="128"/>
      <c r="M9" s="128"/>
      <c r="N9" s="128"/>
      <c r="O9" s="128"/>
      <c r="P9" s="135">
        <f>SUM(K9:O9)</f>
        <v>0</v>
      </c>
      <c r="Q9" s="128"/>
      <c r="R9" s="128"/>
      <c r="S9" s="128"/>
      <c r="T9" s="128"/>
      <c r="U9" s="128"/>
      <c r="V9" s="135">
        <f>SUM(Q9:U9)</f>
        <v>0</v>
      </c>
      <c r="W9" s="128"/>
      <c r="X9" s="128"/>
      <c r="Y9" s="128"/>
      <c r="Z9" s="128"/>
      <c r="AA9" s="128"/>
      <c r="AB9" s="135">
        <f>SUM(W9:AA9)</f>
        <v>0</v>
      </c>
      <c r="AC9" s="128"/>
      <c r="AD9" s="128"/>
      <c r="AE9" s="128"/>
      <c r="AF9" s="128"/>
      <c r="AG9" s="128"/>
      <c r="AH9" s="135">
        <f>SUM(AC9:AG9)</f>
        <v>0</v>
      </c>
      <c r="AI9" s="128"/>
      <c r="AJ9" s="128"/>
      <c r="AK9" s="128"/>
      <c r="AL9" s="128"/>
      <c r="AM9" s="128"/>
      <c r="AN9" s="135">
        <f>SUM(AI9:AM9)</f>
        <v>0</v>
      </c>
    </row>
    <row r="10" spans="1:40" ht="15.75" x14ac:dyDescent="0.25">
      <c r="A10" s="39"/>
      <c r="B10" s="136" t="s">
        <v>8</v>
      </c>
      <c r="C10" s="137" t="s">
        <v>179</v>
      </c>
      <c r="D10" s="138"/>
      <c r="E10" s="139">
        <f t="shared" ref="E10:AN10" si="0">SUM(E7:E9)</f>
        <v>0</v>
      </c>
      <c r="F10" s="139">
        <f t="shared" si="0"/>
        <v>0</v>
      </c>
      <c r="G10" s="139">
        <f t="shared" si="0"/>
        <v>0</v>
      </c>
      <c r="H10" s="139">
        <f t="shared" si="0"/>
        <v>0</v>
      </c>
      <c r="I10" s="139">
        <f t="shared" si="0"/>
        <v>0</v>
      </c>
      <c r="J10" s="139">
        <f t="shared" si="0"/>
        <v>0</v>
      </c>
      <c r="K10" s="139">
        <f t="shared" si="0"/>
        <v>0</v>
      </c>
      <c r="L10" s="139">
        <f t="shared" si="0"/>
        <v>0</v>
      </c>
      <c r="M10" s="139">
        <f t="shared" si="0"/>
        <v>0</v>
      </c>
      <c r="N10" s="139">
        <f t="shared" si="0"/>
        <v>0</v>
      </c>
      <c r="O10" s="139">
        <f t="shared" si="0"/>
        <v>0</v>
      </c>
      <c r="P10" s="139">
        <f t="shared" si="0"/>
        <v>0</v>
      </c>
      <c r="Q10" s="139">
        <f t="shared" si="0"/>
        <v>0</v>
      </c>
      <c r="R10" s="139">
        <f t="shared" si="0"/>
        <v>0</v>
      </c>
      <c r="S10" s="139">
        <f t="shared" si="0"/>
        <v>0</v>
      </c>
      <c r="T10" s="139">
        <f t="shared" si="0"/>
        <v>0</v>
      </c>
      <c r="U10" s="139">
        <f t="shared" si="0"/>
        <v>0</v>
      </c>
      <c r="V10" s="139">
        <f t="shared" si="0"/>
        <v>0</v>
      </c>
      <c r="W10" s="139">
        <f t="shared" si="0"/>
        <v>0</v>
      </c>
      <c r="X10" s="139">
        <f t="shared" si="0"/>
        <v>0</v>
      </c>
      <c r="Y10" s="139">
        <f t="shared" si="0"/>
        <v>0</v>
      </c>
      <c r="Z10" s="139">
        <f t="shared" si="0"/>
        <v>0</v>
      </c>
      <c r="AA10" s="139">
        <f t="shared" si="0"/>
        <v>0</v>
      </c>
      <c r="AB10" s="139">
        <f t="shared" si="0"/>
        <v>0</v>
      </c>
      <c r="AC10" s="139">
        <f t="shared" si="0"/>
        <v>0</v>
      </c>
      <c r="AD10" s="139">
        <f t="shared" si="0"/>
        <v>0</v>
      </c>
      <c r="AE10" s="139">
        <f t="shared" si="0"/>
        <v>0</v>
      </c>
      <c r="AF10" s="139">
        <f t="shared" si="0"/>
        <v>0</v>
      </c>
      <c r="AG10" s="139">
        <f t="shared" si="0"/>
        <v>0</v>
      </c>
      <c r="AH10" s="139">
        <f t="shared" si="0"/>
        <v>0</v>
      </c>
      <c r="AI10" s="139">
        <f t="shared" si="0"/>
        <v>0</v>
      </c>
      <c r="AJ10" s="139">
        <f t="shared" si="0"/>
        <v>0</v>
      </c>
      <c r="AK10" s="139">
        <f t="shared" si="0"/>
        <v>0</v>
      </c>
      <c r="AL10" s="139">
        <f t="shared" si="0"/>
        <v>0</v>
      </c>
      <c r="AM10" s="139">
        <f t="shared" si="0"/>
        <v>0</v>
      </c>
      <c r="AN10" s="139">
        <f t="shared" si="0"/>
        <v>0</v>
      </c>
    </row>
    <row r="11" spans="1:40" ht="15.75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</row>
    <row r="12" spans="1:40" ht="15.75" x14ac:dyDescent="0.25">
      <c r="A12" s="39"/>
      <c r="B12" s="39" t="s">
        <v>270</v>
      </c>
      <c r="D12" s="39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</row>
    <row r="13" spans="1:40" ht="15.75" x14ac:dyDescent="0.25">
      <c r="A13" s="39"/>
      <c r="B13" s="39"/>
      <c r="C13" s="39"/>
      <c r="D13" s="39"/>
      <c r="E13" s="420" t="s">
        <v>184</v>
      </c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420"/>
      <c r="R13" s="420"/>
      <c r="S13" s="420"/>
      <c r="T13" s="420"/>
      <c r="U13" s="420"/>
      <c r="V13" s="420"/>
      <c r="W13" s="420"/>
      <c r="X13" s="420"/>
      <c r="Y13" s="420"/>
      <c r="Z13" s="420"/>
      <c r="AA13" s="420"/>
      <c r="AB13" s="420"/>
      <c r="AC13" s="420"/>
      <c r="AD13" s="420"/>
      <c r="AE13" s="420"/>
      <c r="AF13" s="420"/>
      <c r="AG13" s="420"/>
      <c r="AH13" s="420"/>
      <c r="AI13" s="420"/>
      <c r="AJ13" s="420"/>
      <c r="AK13" s="420"/>
      <c r="AL13" s="420"/>
      <c r="AM13" s="420"/>
      <c r="AN13" s="420"/>
    </row>
    <row r="14" spans="1:40" ht="15.75" x14ac:dyDescent="0.25">
      <c r="A14" s="39"/>
      <c r="B14" s="39"/>
      <c r="C14" s="39"/>
      <c r="D14" s="39"/>
      <c r="E14" s="421">
        <f>E4</f>
        <v>2023</v>
      </c>
      <c r="F14" s="421"/>
      <c r="G14" s="421"/>
      <c r="H14" s="421"/>
      <c r="I14" s="421"/>
      <c r="J14" s="421"/>
      <c r="K14" s="421">
        <f>K4</f>
        <v>2024</v>
      </c>
      <c r="L14" s="421"/>
      <c r="M14" s="421"/>
      <c r="N14" s="421"/>
      <c r="O14" s="421"/>
      <c r="P14" s="421"/>
      <c r="Q14" s="421">
        <f>Q4</f>
        <v>2025</v>
      </c>
      <c r="R14" s="421"/>
      <c r="S14" s="421"/>
      <c r="T14" s="421"/>
      <c r="U14" s="421"/>
      <c r="V14" s="421"/>
      <c r="W14" s="421">
        <f>W4</f>
        <v>2026</v>
      </c>
      <c r="X14" s="421"/>
      <c r="Y14" s="421"/>
      <c r="Z14" s="421"/>
      <c r="AA14" s="421"/>
      <c r="AB14" s="421"/>
      <c r="AC14" s="421">
        <f>AC4</f>
        <v>2027</v>
      </c>
      <c r="AD14" s="421"/>
      <c r="AE14" s="421"/>
      <c r="AF14" s="421"/>
      <c r="AG14" s="421"/>
      <c r="AH14" s="421"/>
      <c r="AI14" s="421">
        <f>AI4</f>
        <v>2028</v>
      </c>
      <c r="AJ14" s="421"/>
      <c r="AK14" s="421"/>
      <c r="AL14" s="421"/>
      <c r="AM14" s="421"/>
      <c r="AN14" s="421"/>
    </row>
    <row r="15" spans="1:40" ht="105" x14ac:dyDescent="0.25">
      <c r="A15" s="39"/>
      <c r="B15" s="51" t="s">
        <v>1</v>
      </c>
      <c r="C15" s="51" t="s">
        <v>2</v>
      </c>
      <c r="D15" s="141" t="s">
        <v>183</v>
      </c>
      <c r="E15" s="131" t="str">
        <f>E5</f>
        <v>Źródła OZE o mocy elektrycznej zainstalowanej nie wyższej niż 5 MW</v>
      </c>
      <c r="F15" s="131" t="str">
        <f t="shared" ref="F15:I16" si="1">F5</f>
        <v>Źródła OZE o mocy elektrycznej zainstalowanej wyższej niż 5 MW</v>
      </c>
      <c r="G15" s="131" t="str">
        <f t="shared" si="1"/>
        <v>Jednostki kogeneracyjne o mocy elektrycznej zainstalowanej poniżej 1 MW</v>
      </c>
      <c r="H15" s="131" t="str">
        <f t="shared" si="1"/>
        <v>Jednostki kogeneracyjne o mocy elektrycznej zainstalowanej powyżej 1 MW</v>
      </c>
      <c r="I15" s="131" t="str">
        <f t="shared" si="1"/>
        <v>Źródła i sieci **</v>
      </c>
      <c r="J15" s="132" t="str">
        <f>CONCATENATE("RAZEM"," [",E16,"+",F16,"+",G16,"+",H16,"+",I16,"]")</f>
        <v>RAZEM [04+05+06+07+08]</v>
      </c>
      <c r="K15" s="131" t="str">
        <f>E5</f>
        <v>Źródła OZE o mocy elektrycznej zainstalowanej nie wyższej niż 5 MW</v>
      </c>
      <c r="L15" s="131" t="str">
        <f>F5</f>
        <v>Źródła OZE o mocy elektrycznej zainstalowanej wyższej niż 5 MW</v>
      </c>
      <c r="M15" s="131" t="str">
        <f>G5</f>
        <v>Jednostki kogeneracyjne o mocy elektrycznej zainstalowanej poniżej 1 MW</v>
      </c>
      <c r="N15" s="131" t="str">
        <f>H5</f>
        <v>Jednostki kogeneracyjne o mocy elektrycznej zainstalowanej powyżej 1 MW</v>
      </c>
      <c r="O15" s="131" t="str">
        <f>I5</f>
        <v>Źródła i sieci **</v>
      </c>
      <c r="P15" s="132" t="str">
        <f>CONCATENATE("RAZEM"," [",K16,"+",L16,"+",M16,"+",N16,"+",O16,"]")</f>
        <v>RAZEM [10+11+12+13+14]</v>
      </c>
      <c r="Q15" s="131" t="str">
        <f>E5</f>
        <v>Źródła OZE o mocy elektrycznej zainstalowanej nie wyższej niż 5 MW</v>
      </c>
      <c r="R15" s="131" t="str">
        <f>F5</f>
        <v>Źródła OZE o mocy elektrycznej zainstalowanej wyższej niż 5 MW</v>
      </c>
      <c r="S15" s="131" t="str">
        <f>G5</f>
        <v>Jednostki kogeneracyjne o mocy elektrycznej zainstalowanej poniżej 1 MW</v>
      </c>
      <c r="T15" s="131" t="str">
        <f>H5</f>
        <v>Jednostki kogeneracyjne o mocy elektrycznej zainstalowanej powyżej 1 MW</v>
      </c>
      <c r="U15" s="131" t="str">
        <f>I5</f>
        <v>Źródła i sieci **</v>
      </c>
      <c r="V15" s="132" t="str">
        <f>CONCATENATE("RAZEM"," [",Q16,"+",R16,"+",S16,"+",T16,"+",U16,"]")</f>
        <v>RAZEM [16+17+18+19+20]</v>
      </c>
      <c r="W15" s="131" t="str">
        <f>E5</f>
        <v>Źródła OZE o mocy elektrycznej zainstalowanej nie wyższej niż 5 MW</v>
      </c>
      <c r="X15" s="131" t="str">
        <f>F5</f>
        <v>Źródła OZE o mocy elektrycznej zainstalowanej wyższej niż 5 MW</v>
      </c>
      <c r="Y15" s="131" t="str">
        <f>G5</f>
        <v>Jednostki kogeneracyjne o mocy elektrycznej zainstalowanej poniżej 1 MW</v>
      </c>
      <c r="Z15" s="131" t="str">
        <f>H5</f>
        <v>Jednostki kogeneracyjne o mocy elektrycznej zainstalowanej powyżej 1 MW</v>
      </c>
      <c r="AA15" s="131" t="str">
        <f>I5</f>
        <v>Źródła i sieci **</v>
      </c>
      <c r="AB15" s="132" t="str">
        <f>CONCATENATE("RAZEM"," [",W16,"+",X16,"+",Y16,"+",Z16,"+",AA16,"]")</f>
        <v>RAZEM [22+23+24+25+26]</v>
      </c>
      <c r="AC15" s="131" t="str">
        <f>K5</f>
        <v>Źródła OZE o mocy elektrycznej zainstalowanej nie wyższej niż 5 MW</v>
      </c>
      <c r="AD15" s="131" t="str">
        <f>L5</f>
        <v>Źródła OZE o mocy elektrycznej zainstalowanej wyższej niż 5 MW</v>
      </c>
      <c r="AE15" s="131" t="str">
        <f>M5</f>
        <v>Jednostki kogeneracyjne o mocy elektrycznej zainstalowanej poniżej 1 MW</v>
      </c>
      <c r="AF15" s="131" t="str">
        <f>N5</f>
        <v>Jednostki kogeneracyjne o mocy elektrycznej zainstalowanej powyżej 1 MW</v>
      </c>
      <c r="AG15" s="131" t="str">
        <f>O5</f>
        <v>Źródła i sieci **</v>
      </c>
      <c r="AH15" s="132" t="str">
        <f>CONCATENATE("RAZEM"," [",AC16,"+",AD16,"+",AE16,"+",AF16,"+",AG16,"]")</f>
        <v>RAZEM [28+29+30+31+32]</v>
      </c>
      <c r="AI15" s="131" t="str">
        <f>E5</f>
        <v>Źródła OZE o mocy elektrycznej zainstalowanej nie wyższej niż 5 MW</v>
      </c>
      <c r="AJ15" s="131" t="str">
        <f>F5</f>
        <v>Źródła OZE o mocy elektrycznej zainstalowanej wyższej niż 5 MW</v>
      </c>
      <c r="AK15" s="131" t="str">
        <f>G5</f>
        <v>Jednostki kogeneracyjne o mocy elektrycznej zainstalowanej poniżej 1 MW</v>
      </c>
      <c r="AL15" s="131" t="str">
        <f>H5</f>
        <v>Jednostki kogeneracyjne o mocy elektrycznej zainstalowanej powyżej 1 MW</v>
      </c>
      <c r="AM15" s="131" t="str">
        <f>I5</f>
        <v>Źródła i sieci **</v>
      </c>
      <c r="AN15" s="132" t="str">
        <f>CONCATENATE("RAZEM"," [",AI16,"+",AJ16,"+",AK16,"+",AL16,"+",AM16,"]")</f>
        <v>RAZEM [34+35+36+37+38]</v>
      </c>
    </row>
    <row r="16" spans="1:40" ht="15.75" x14ac:dyDescent="0.25">
      <c r="A16" s="39"/>
      <c r="B16" s="133" t="str">
        <f>B6</f>
        <v>01</v>
      </c>
      <c r="C16" s="133" t="str">
        <f>C6</f>
        <v>02</v>
      </c>
      <c r="D16" s="133" t="str">
        <f>D6</f>
        <v>03</v>
      </c>
      <c r="E16" s="133" t="str">
        <f>E6</f>
        <v>04</v>
      </c>
      <c r="F16" s="133" t="str">
        <f t="shared" si="1"/>
        <v>05</v>
      </c>
      <c r="G16" s="133" t="str">
        <f t="shared" si="1"/>
        <v>06</v>
      </c>
      <c r="H16" s="133" t="str">
        <f t="shared" si="1"/>
        <v>07</v>
      </c>
      <c r="I16" s="133" t="str">
        <f t="shared" si="1"/>
        <v>08</v>
      </c>
      <c r="J16" s="133" t="str">
        <f t="shared" ref="J16:AB16" si="2">J6</f>
        <v>09</v>
      </c>
      <c r="K16" s="133" t="str">
        <f t="shared" si="2"/>
        <v>10</v>
      </c>
      <c r="L16" s="133" t="str">
        <f t="shared" si="2"/>
        <v>11</v>
      </c>
      <c r="M16" s="133" t="str">
        <f t="shared" si="2"/>
        <v>12</v>
      </c>
      <c r="N16" s="133" t="str">
        <f t="shared" si="2"/>
        <v>13</v>
      </c>
      <c r="O16" s="133" t="str">
        <f t="shared" si="2"/>
        <v>14</v>
      </c>
      <c r="P16" s="133" t="str">
        <f t="shared" si="2"/>
        <v>15</v>
      </c>
      <c r="Q16" s="133" t="str">
        <f t="shared" si="2"/>
        <v>16</v>
      </c>
      <c r="R16" s="133" t="str">
        <f t="shared" si="2"/>
        <v>17</v>
      </c>
      <c r="S16" s="133" t="str">
        <f t="shared" si="2"/>
        <v>18</v>
      </c>
      <c r="T16" s="133" t="str">
        <f t="shared" si="2"/>
        <v>19</v>
      </c>
      <c r="U16" s="133" t="str">
        <f t="shared" si="2"/>
        <v>20</v>
      </c>
      <c r="V16" s="133" t="str">
        <f t="shared" si="2"/>
        <v>21</v>
      </c>
      <c r="W16" s="133" t="str">
        <f t="shared" si="2"/>
        <v>22</v>
      </c>
      <c r="X16" s="133" t="str">
        <f t="shared" si="2"/>
        <v>23</v>
      </c>
      <c r="Y16" s="133" t="str">
        <f t="shared" si="2"/>
        <v>24</v>
      </c>
      <c r="Z16" s="133" t="str">
        <f t="shared" si="2"/>
        <v>25</v>
      </c>
      <c r="AA16" s="133" t="str">
        <f t="shared" si="2"/>
        <v>26</v>
      </c>
      <c r="AB16" s="133" t="str">
        <f t="shared" si="2"/>
        <v>27</v>
      </c>
      <c r="AC16" s="133" t="s">
        <v>148</v>
      </c>
      <c r="AD16" s="133" t="s">
        <v>149</v>
      </c>
      <c r="AE16" s="133" t="s">
        <v>150</v>
      </c>
      <c r="AF16" s="133" t="s">
        <v>167</v>
      </c>
      <c r="AG16" s="133" t="s">
        <v>168</v>
      </c>
      <c r="AH16" s="133" t="s">
        <v>169</v>
      </c>
      <c r="AI16" s="133" t="s">
        <v>170</v>
      </c>
      <c r="AJ16" s="133" t="s">
        <v>171</v>
      </c>
      <c r="AK16" s="133" t="s">
        <v>172</v>
      </c>
      <c r="AL16" s="133" t="s">
        <v>173</v>
      </c>
      <c r="AM16" s="133" t="s">
        <v>174</v>
      </c>
      <c r="AN16" s="133" t="s">
        <v>175</v>
      </c>
    </row>
    <row r="17" spans="1:40" ht="14.45" customHeight="1" x14ac:dyDescent="0.25">
      <c r="A17" s="39"/>
      <c r="B17" s="133" t="str">
        <f>B7</f>
        <v>02</v>
      </c>
      <c r="C17" s="422" t="s">
        <v>181</v>
      </c>
      <c r="D17" s="134" t="s">
        <v>176</v>
      </c>
      <c r="E17" s="140"/>
      <c r="F17" s="128"/>
      <c r="G17" s="128"/>
      <c r="H17" s="128"/>
      <c r="I17" s="128"/>
      <c r="J17" s="135">
        <f>SUM(E17:I17)</f>
        <v>0</v>
      </c>
      <c r="K17" s="128"/>
      <c r="L17" s="128"/>
      <c r="M17" s="128"/>
      <c r="N17" s="128"/>
      <c r="O17" s="128"/>
      <c r="P17" s="135">
        <f>SUM(K17:O17)</f>
        <v>0</v>
      </c>
      <c r="Q17" s="128"/>
      <c r="R17" s="128"/>
      <c r="S17" s="128"/>
      <c r="T17" s="128"/>
      <c r="U17" s="128"/>
      <c r="V17" s="135">
        <f>SUM(Q17:U17)</f>
        <v>0</v>
      </c>
      <c r="W17" s="128"/>
      <c r="X17" s="128"/>
      <c r="Y17" s="128"/>
      <c r="Z17" s="128"/>
      <c r="AA17" s="128"/>
      <c r="AB17" s="135">
        <f>SUM(W17:AA17)</f>
        <v>0</v>
      </c>
      <c r="AC17" s="128"/>
      <c r="AD17" s="128"/>
      <c r="AE17" s="128"/>
      <c r="AF17" s="128"/>
      <c r="AG17" s="128"/>
      <c r="AH17" s="135">
        <f>SUM(AC17:AG17)</f>
        <v>0</v>
      </c>
      <c r="AI17" s="128"/>
      <c r="AJ17" s="128"/>
      <c r="AK17" s="128"/>
      <c r="AL17" s="128"/>
      <c r="AM17" s="128"/>
      <c r="AN17" s="135">
        <f>SUM(AI17:AM17)</f>
        <v>0</v>
      </c>
    </row>
    <row r="18" spans="1:40" ht="14.45" customHeight="1" x14ac:dyDescent="0.25">
      <c r="A18" s="39"/>
      <c r="B18" s="133" t="str">
        <f>B8</f>
        <v>03</v>
      </c>
      <c r="C18" s="422"/>
      <c r="D18" s="134" t="s">
        <v>177</v>
      </c>
      <c r="E18" s="128"/>
      <c r="F18" s="128"/>
      <c r="G18" s="128"/>
      <c r="H18" s="128"/>
      <c r="I18" s="128"/>
      <c r="J18" s="135">
        <f>SUM(E18:I18)</f>
        <v>0</v>
      </c>
      <c r="K18" s="128"/>
      <c r="L18" s="128"/>
      <c r="M18" s="128"/>
      <c r="N18" s="128"/>
      <c r="O18" s="128"/>
      <c r="P18" s="135">
        <f>SUM(K18:O18)</f>
        <v>0</v>
      </c>
      <c r="Q18" s="128"/>
      <c r="R18" s="128"/>
      <c r="S18" s="128"/>
      <c r="T18" s="128"/>
      <c r="U18" s="128"/>
      <c r="V18" s="135">
        <f>SUM(Q18:U18)</f>
        <v>0</v>
      </c>
      <c r="W18" s="128"/>
      <c r="X18" s="128"/>
      <c r="Y18" s="128"/>
      <c r="Z18" s="128"/>
      <c r="AA18" s="128"/>
      <c r="AB18" s="135">
        <f>SUM(W18:AA18)</f>
        <v>0</v>
      </c>
      <c r="AC18" s="128"/>
      <c r="AD18" s="128"/>
      <c r="AE18" s="128"/>
      <c r="AF18" s="128"/>
      <c r="AG18" s="128"/>
      <c r="AH18" s="135">
        <f>SUM(AC18:AG18)</f>
        <v>0</v>
      </c>
      <c r="AI18" s="128"/>
      <c r="AJ18" s="128"/>
      <c r="AK18" s="128"/>
      <c r="AL18" s="128"/>
      <c r="AM18" s="128"/>
      <c r="AN18" s="135">
        <f>SUM(AI18:AM18)</f>
        <v>0</v>
      </c>
    </row>
    <row r="19" spans="1:40" ht="15" customHeight="1" x14ac:dyDescent="0.25">
      <c r="A19" s="40"/>
      <c r="B19" s="133" t="str">
        <f>B9</f>
        <v>04</v>
      </c>
      <c r="C19" s="422"/>
      <c r="D19" s="134" t="s">
        <v>178</v>
      </c>
      <c r="E19" s="128"/>
      <c r="F19" s="128"/>
      <c r="G19" s="128"/>
      <c r="H19" s="128"/>
      <c r="I19" s="128"/>
      <c r="J19" s="135">
        <f>SUM(E19:I19)</f>
        <v>0</v>
      </c>
      <c r="K19" s="128"/>
      <c r="L19" s="128"/>
      <c r="M19" s="128"/>
      <c r="N19" s="128"/>
      <c r="O19" s="128"/>
      <c r="P19" s="135">
        <f>SUM(K19:O19)</f>
        <v>0</v>
      </c>
      <c r="Q19" s="128"/>
      <c r="R19" s="128"/>
      <c r="S19" s="128"/>
      <c r="T19" s="128"/>
      <c r="U19" s="128"/>
      <c r="V19" s="135">
        <f>SUM(Q19:U19)</f>
        <v>0</v>
      </c>
      <c r="W19" s="128"/>
      <c r="X19" s="128"/>
      <c r="Y19" s="128"/>
      <c r="Z19" s="128"/>
      <c r="AA19" s="128"/>
      <c r="AB19" s="135">
        <f>SUM(W19:AA19)</f>
        <v>0</v>
      </c>
      <c r="AC19" s="128"/>
      <c r="AD19" s="128"/>
      <c r="AE19" s="128"/>
      <c r="AF19" s="128"/>
      <c r="AG19" s="128"/>
      <c r="AH19" s="135">
        <f>SUM(AC19:AG19)</f>
        <v>0</v>
      </c>
      <c r="AI19" s="128"/>
      <c r="AJ19" s="128"/>
      <c r="AK19" s="128"/>
      <c r="AL19" s="128"/>
      <c r="AM19" s="128"/>
      <c r="AN19" s="135">
        <f>SUM(AI19:AM19)</f>
        <v>0</v>
      </c>
    </row>
    <row r="20" spans="1:40" x14ac:dyDescent="0.25">
      <c r="A20" s="40"/>
      <c r="B20" s="136" t="str">
        <f>B10</f>
        <v>05</v>
      </c>
      <c r="C20" s="137" t="s">
        <v>180</v>
      </c>
      <c r="D20" s="138"/>
      <c r="E20" s="139">
        <f t="shared" ref="E20:AN20" si="3">SUM(E17:E19)</f>
        <v>0</v>
      </c>
      <c r="F20" s="139">
        <f t="shared" si="3"/>
        <v>0</v>
      </c>
      <c r="G20" s="139">
        <f t="shared" si="3"/>
        <v>0</v>
      </c>
      <c r="H20" s="139">
        <f t="shared" si="3"/>
        <v>0</v>
      </c>
      <c r="I20" s="139">
        <f t="shared" si="3"/>
        <v>0</v>
      </c>
      <c r="J20" s="139">
        <f t="shared" si="3"/>
        <v>0</v>
      </c>
      <c r="K20" s="139">
        <f t="shared" si="3"/>
        <v>0</v>
      </c>
      <c r="L20" s="139">
        <f t="shared" si="3"/>
        <v>0</v>
      </c>
      <c r="M20" s="139">
        <f t="shared" si="3"/>
        <v>0</v>
      </c>
      <c r="N20" s="139">
        <f t="shared" si="3"/>
        <v>0</v>
      </c>
      <c r="O20" s="139">
        <f t="shared" si="3"/>
        <v>0</v>
      </c>
      <c r="P20" s="139">
        <f t="shared" si="3"/>
        <v>0</v>
      </c>
      <c r="Q20" s="139">
        <f t="shared" si="3"/>
        <v>0</v>
      </c>
      <c r="R20" s="139">
        <f t="shared" si="3"/>
        <v>0</v>
      </c>
      <c r="S20" s="139">
        <f t="shared" si="3"/>
        <v>0</v>
      </c>
      <c r="T20" s="139">
        <f t="shared" si="3"/>
        <v>0</v>
      </c>
      <c r="U20" s="139">
        <f t="shared" si="3"/>
        <v>0</v>
      </c>
      <c r="V20" s="139">
        <f t="shared" si="3"/>
        <v>0</v>
      </c>
      <c r="W20" s="139">
        <f t="shared" si="3"/>
        <v>0</v>
      </c>
      <c r="X20" s="139">
        <f t="shared" si="3"/>
        <v>0</v>
      </c>
      <c r="Y20" s="139">
        <f t="shared" si="3"/>
        <v>0</v>
      </c>
      <c r="Z20" s="139">
        <f t="shared" si="3"/>
        <v>0</v>
      </c>
      <c r="AA20" s="139">
        <f t="shared" si="3"/>
        <v>0</v>
      </c>
      <c r="AB20" s="139">
        <f t="shared" si="3"/>
        <v>0</v>
      </c>
      <c r="AC20" s="139">
        <f t="shared" si="3"/>
        <v>0</v>
      </c>
      <c r="AD20" s="139">
        <f t="shared" si="3"/>
        <v>0</v>
      </c>
      <c r="AE20" s="139">
        <f t="shared" si="3"/>
        <v>0</v>
      </c>
      <c r="AF20" s="139">
        <f t="shared" si="3"/>
        <v>0</v>
      </c>
      <c r="AG20" s="139">
        <f t="shared" si="3"/>
        <v>0</v>
      </c>
      <c r="AH20" s="139">
        <f t="shared" si="3"/>
        <v>0</v>
      </c>
      <c r="AI20" s="139">
        <f t="shared" si="3"/>
        <v>0</v>
      </c>
      <c r="AJ20" s="139">
        <f t="shared" si="3"/>
        <v>0</v>
      </c>
      <c r="AK20" s="139">
        <f t="shared" si="3"/>
        <v>0</v>
      </c>
      <c r="AL20" s="139">
        <f t="shared" si="3"/>
        <v>0</v>
      </c>
      <c r="AM20" s="139">
        <f t="shared" si="3"/>
        <v>0</v>
      </c>
      <c r="AN20" s="139">
        <f t="shared" si="3"/>
        <v>0</v>
      </c>
    </row>
    <row r="21" spans="1:40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</row>
    <row r="22" spans="1:40" x14ac:dyDescent="0.25">
      <c r="B22" s="173"/>
      <c r="C22" s="251" t="s">
        <v>268</v>
      </c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</row>
    <row r="23" spans="1:40" ht="14.45" customHeight="1" x14ac:dyDescent="0.25">
      <c r="B23" s="173" t="s">
        <v>0</v>
      </c>
      <c r="C23" s="251" t="s">
        <v>330</v>
      </c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</row>
    <row r="24" spans="1:40" ht="14.45" customHeight="1" x14ac:dyDescent="0.25">
      <c r="B24" s="173" t="s">
        <v>19</v>
      </c>
      <c r="C24" s="251" t="s">
        <v>396</v>
      </c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</row>
    <row r="25" spans="1:40" ht="14.45" customHeight="1" x14ac:dyDescent="0.25">
      <c r="B25" s="40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</row>
  </sheetData>
  <mergeCells count="16">
    <mergeCell ref="C17:C19"/>
    <mergeCell ref="E14:J14"/>
    <mergeCell ref="K14:P14"/>
    <mergeCell ref="C7:C9"/>
    <mergeCell ref="E13:AN13"/>
    <mergeCell ref="Q14:V14"/>
    <mergeCell ref="W14:AB14"/>
    <mergeCell ref="AC14:AH14"/>
    <mergeCell ref="AI14:AN14"/>
    <mergeCell ref="E3:AN3"/>
    <mergeCell ref="E4:J4"/>
    <mergeCell ref="K4:P4"/>
    <mergeCell ref="Q4:V4"/>
    <mergeCell ref="W4:AB4"/>
    <mergeCell ref="AC4:AH4"/>
    <mergeCell ref="AI4:AN4"/>
  </mergeCells>
  <pageMargins left="0.7" right="0.7" top="0.75" bottom="0.75" header="0.3" footer="0.3"/>
  <pageSetup paperSize="9" scale="1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Q53"/>
  <sheetViews>
    <sheetView view="pageBreakPreview" zoomScale="55" zoomScaleNormal="55" zoomScaleSheetLayoutView="55" workbookViewId="0"/>
  </sheetViews>
  <sheetFormatPr defaultRowHeight="15" x14ac:dyDescent="0.25"/>
  <cols>
    <col min="1" max="1" width="4" customWidth="1"/>
    <col min="2" max="2" width="5.42578125" customWidth="1"/>
    <col min="3" max="3" width="53.85546875" customWidth="1"/>
    <col min="4" max="4" width="4.140625" customWidth="1"/>
    <col min="5" max="10" width="11" customWidth="1"/>
    <col min="11" max="11" width="4.42578125" customWidth="1"/>
    <col min="12" max="17" width="11" customWidth="1"/>
  </cols>
  <sheetData>
    <row r="1" spans="2:17" ht="15.75" x14ac:dyDescent="0.25">
      <c r="B1" s="79"/>
      <c r="C1" s="80"/>
      <c r="D1" s="81"/>
      <c r="E1" s="82"/>
      <c r="F1" s="82"/>
      <c r="G1" s="82"/>
      <c r="H1" s="55"/>
      <c r="I1" s="55"/>
      <c r="J1" s="82"/>
      <c r="K1" s="82"/>
      <c r="L1" s="78"/>
      <c r="M1" s="78"/>
      <c r="N1" s="78"/>
      <c r="O1" s="78"/>
      <c r="P1" s="78"/>
      <c r="Q1" s="78"/>
    </row>
    <row r="2" spans="2:17" ht="15.75" x14ac:dyDescent="0.25">
      <c r="B2" s="39" t="s">
        <v>273</v>
      </c>
      <c r="C2" s="55"/>
      <c r="D2" s="77"/>
      <c r="E2" s="55"/>
      <c r="F2" s="55"/>
      <c r="G2" s="55"/>
      <c r="H2" s="76"/>
      <c r="I2" s="76"/>
      <c r="J2" s="55"/>
      <c r="K2" s="55"/>
      <c r="L2" s="78"/>
      <c r="M2" s="78"/>
      <c r="N2" s="78"/>
      <c r="O2" s="78"/>
      <c r="P2" s="78"/>
      <c r="Q2" s="78"/>
    </row>
    <row r="3" spans="2:17" ht="15.75" x14ac:dyDescent="0.25">
      <c r="E3" s="416" t="s">
        <v>234</v>
      </c>
      <c r="F3" s="416"/>
      <c r="G3" s="416"/>
      <c r="H3" s="416"/>
      <c r="I3" s="416"/>
      <c r="J3" s="416"/>
      <c r="L3" s="416" t="s">
        <v>154</v>
      </c>
      <c r="M3" s="416"/>
      <c r="N3" s="416"/>
      <c r="O3" s="416"/>
      <c r="P3" s="416"/>
      <c r="Q3" s="416"/>
    </row>
    <row r="4" spans="2:17" ht="15.75" x14ac:dyDescent="0.25">
      <c r="E4" s="45">
        <f>Podsumowanie!F4</f>
        <v>2023</v>
      </c>
      <c r="F4" s="45">
        <f>Podsumowanie!G4</f>
        <v>2024</v>
      </c>
      <c r="G4" s="45">
        <f>Podsumowanie!H4</f>
        <v>2025</v>
      </c>
      <c r="H4" s="45">
        <f>Podsumowanie!I4</f>
        <v>2026</v>
      </c>
      <c r="I4" s="45">
        <f>Podsumowanie!J4</f>
        <v>2027</v>
      </c>
      <c r="J4" s="45">
        <f>Podsumowanie!K4</f>
        <v>2028</v>
      </c>
      <c r="K4" s="76"/>
      <c r="L4" s="45">
        <f t="shared" ref="L4:Q4" si="0">E4</f>
        <v>2023</v>
      </c>
      <c r="M4" s="45">
        <f t="shared" si="0"/>
        <v>2024</v>
      </c>
      <c r="N4" s="45">
        <f t="shared" si="0"/>
        <v>2025</v>
      </c>
      <c r="O4" s="45">
        <f t="shared" si="0"/>
        <v>2026</v>
      </c>
      <c r="P4" s="45">
        <f t="shared" si="0"/>
        <v>2027</v>
      </c>
      <c r="Q4" s="45">
        <f t="shared" si="0"/>
        <v>2028</v>
      </c>
    </row>
    <row r="5" spans="2:17" ht="15.75" x14ac:dyDescent="0.25">
      <c r="B5" s="51" t="s">
        <v>1</v>
      </c>
      <c r="C5" s="51" t="s">
        <v>2</v>
      </c>
      <c r="D5" s="33"/>
      <c r="E5" s="46" t="s">
        <v>72</v>
      </c>
      <c r="F5" s="46" t="s">
        <v>72</v>
      </c>
      <c r="G5" s="46" t="s">
        <v>72</v>
      </c>
      <c r="H5" s="46" t="s">
        <v>72</v>
      </c>
      <c r="I5" s="46" t="s">
        <v>72</v>
      </c>
      <c r="J5" s="46" t="s">
        <v>72</v>
      </c>
      <c r="K5" s="76"/>
      <c r="L5" s="102" t="s">
        <v>71</v>
      </c>
      <c r="M5" s="102" t="s">
        <v>71</v>
      </c>
      <c r="N5" s="102" t="s">
        <v>71</v>
      </c>
      <c r="O5" s="102" t="s">
        <v>71</v>
      </c>
      <c r="P5" s="102" t="s">
        <v>71</v>
      </c>
      <c r="Q5" s="102" t="s">
        <v>71</v>
      </c>
    </row>
    <row r="6" spans="2:17" x14ac:dyDescent="0.25">
      <c r="B6" s="47" t="s">
        <v>4</v>
      </c>
      <c r="C6" s="47" t="s">
        <v>5</v>
      </c>
      <c r="D6" s="47" t="s">
        <v>6</v>
      </c>
      <c r="E6" s="47" t="s">
        <v>7</v>
      </c>
      <c r="F6" s="47" t="s">
        <v>8</v>
      </c>
      <c r="G6" s="47" t="s">
        <v>9</v>
      </c>
      <c r="H6" s="47" t="s">
        <v>10</v>
      </c>
      <c r="I6" s="47" t="s">
        <v>11</v>
      </c>
      <c r="J6" s="47" t="s">
        <v>27</v>
      </c>
      <c r="K6" s="83"/>
      <c r="L6" s="48" t="s">
        <v>30</v>
      </c>
      <c r="M6" s="48" t="s">
        <v>33</v>
      </c>
      <c r="N6" s="48" t="s">
        <v>35</v>
      </c>
      <c r="O6" s="48" t="s">
        <v>37</v>
      </c>
      <c r="P6" s="48" t="s">
        <v>39</v>
      </c>
      <c r="Q6" s="48" t="s">
        <v>41</v>
      </c>
    </row>
    <row r="7" spans="2:17" ht="15.75" x14ac:dyDescent="0.25">
      <c r="B7" s="419" t="s">
        <v>147</v>
      </c>
      <c r="C7" s="419"/>
      <c r="D7" s="91" t="s">
        <v>4</v>
      </c>
      <c r="E7" s="92">
        <f t="shared" ref="E7:J7" si="1">E8+E12</f>
        <v>0</v>
      </c>
      <c r="F7" s="92">
        <f t="shared" si="1"/>
        <v>0</v>
      </c>
      <c r="G7" s="92">
        <f t="shared" si="1"/>
        <v>0</v>
      </c>
      <c r="H7" s="92">
        <f t="shared" si="1"/>
        <v>0</v>
      </c>
      <c r="I7" s="92">
        <f t="shared" si="1"/>
        <v>0</v>
      </c>
      <c r="J7" s="92">
        <f t="shared" si="1"/>
        <v>0</v>
      </c>
      <c r="K7" s="84"/>
      <c r="L7" s="92">
        <f t="shared" ref="L7:Q7" si="2">L8+L12</f>
        <v>0</v>
      </c>
      <c r="M7" s="92">
        <f t="shared" si="2"/>
        <v>0</v>
      </c>
      <c r="N7" s="92">
        <f t="shared" si="2"/>
        <v>0</v>
      </c>
      <c r="O7" s="92">
        <f t="shared" si="2"/>
        <v>0</v>
      </c>
      <c r="P7" s="92">
        <f t="shared" si="2"/>
        <v>0</v>
      </c>
      <c r="Q7" s="92">
        <f t="shared" si="2"/>
        <v>0</v>
      </c>
    </row>
    <row r="8" spans="2:17" ht="15.75" x14ac:dyDescent="0.25">
      <c r="B8" s="93" t="s">
        <v>49</v>
      </c>
      <c r="C8" s="94" t="s">
        <v>365</v>
      </c>
      <c r="D8" s="95" t="s">
        <v>5</v>
      </c>
      <c r="E8" s="96">
        <f t="shared" ref="E8:J8" si="3">SUM(E9:E11)</f>
        <v>0</v>
      </c>
      <c r="F8" s="96">
        <f t="shared" si="3"/>
        <v>0</v>
      </c>
      <c r="G8" s="96">
        <f t="shared" si="3"/>
        <v>0</v>
      </c>
      <c r="H8" s="96">
        <f t="shared" si="3"/>
        <v>0</v>
      </c>
      <c r="I8" s="96">
        <f t="shared" si="3"/>
        <v>0</v>
      </c>
      <c r="J8" s="96">
        <f t="shared" si="3"/>
        <v>0</v>
      </c>
      <c r="K8" s="85"/>
      <c r="L8" s="96">
        <f t="shared" ref="L8:Q8" si="4">SUM(L9:L11)</f>
        <v>0</v>
      </c>
      <c r="M8" s="96">
        <f t="shared" si="4"/>
        <v>0</v>
      </c>
      <c r="N8" s="96">
        <f t="shared" si="4"/>
        <v>0</v>
      </c>
      <c r="O8" s="96">
        <f t="shared" si="4"/>
        <v>0</v>
      </c>
      <c r="P8" s="96">
        <f t="shared" si="4"/>
        <v>0</v>
      </c>
      <c r="Q8" s="96">
        <f t="shared" si="4"/>
        <v>0</v>
      </c>
    </row>
    <row r="9" spans="2:17" ht="15.75" x14ac:dyDescent="0.25">
      <c r="B9" s="97" t="s">
        <v>80</v>
      </c>
      <c r="C9" s="98" t="s">
        <v>187</v>
      </c>
      <c r="D9" s="104" t="s">
        <v>6</v>
      </c>
      <c r="E9" s="105"/>
      <c r="F9" s="105"/>
      <c r="G9" s="105"/>
      <c r="H9" s="105"/>
      <c r="I9" s="105"/>
      <c r="J9" s="105"/>
      <c r="K9" s="86"/>
      <c r="L9" s="105"/>
      <c r="M9" s="105"/>
      <c r="N9" s="105"/>
      <c r="O9" s="105"/>
      <c r="P9" s="105"/>
      <c r="Q9" s="105"/>
    </row>
    <row r="10" spans="2:17" ht="15.75" x14ac:dyDescent="0.25">
      <c r="B10" s="97" t="s">
        <v>83</v>
      </c>
      <c r="C10" s="98" t="s">
        <v>152</v>
      </c>
      <c r="D10" s="104" t="s">
        <v>7</v>
      </c>
      <c r="E10" s="105"/>
      <c r="F10" s="105"/>
      <c r="G10" s="105"/>
      <c r="H10" s="105"/>
      <c r="I10" s="105"/>
      <c r="J10" s="105"/>
      <c r="K10" s="86"/>
      <c r="L10" s="105"/>
      <c r="M10" s="105"/>
      <c r="N10" s="105"/>
      <c r="O10" s="105"/>
      <c r="P10" s="105"/>
      <c r="Q10" s="105"/>
    </row>
    <row r="11" spans="2:17" ht="15.75" x14ac:dyDescent="0.25">
      <c r="B11" s="97" t="s">
        <v>85</v>
      </c>
      <c r="C11" s="98" t="s">
        <v>153</v>
      </c>
      <c r="D11" s="104" t="s">
        <v>8</v>
      </c>
      <c r="E11" s="171"/>
      <c r="F11" s="105"/>
      <c r="G11" s="105"/>
      <c r="H11" s="105"/>
      <c r="I11" s="105"/>
      <c r="J11" s="105"/>
      <c r="K11" s="86"/>
      <c r="L11" s="105"/>
      <c r="M11" s="105"/>
      <c r="N11" s="105"/>
      <c r="O11" s="105"/>
      <c r="P11" s="105"/>
      <c r="Q11" s="105"/>
    </row>
    <row r="12" spans="2:17" ht="15.75" x14ac:dyDescent="0.25">
      <c r="B12" s="100" t="s">
        <v>151</v>
      </c>
      <c r="C12" s="101" t="s">
        <v>366</v>
      </c>
      <c r="D12" s="103" t="s">
        <v>9</v>
      </c>
      <c r="E12" s="96">
        <f t="shared" ref="E12:J12" si="5">SUM(E13:E15)</f>
        <v>0</v>
      </c>
      <c r="F12" s="96">
        <f t="shared" si="5"/>
        <v>0</v>
      </c>
      <c r="G12" s="96">
        <f t="shared" si="5"/>
        <v>0</v>
      </c>
      <c r="H12" s="96">
        <f t="shared" si="5"/>
        <v>0</v>
      </c>
      <c r="I12" s="96">
        <f t="shared" si="5"/>
        <v>0</v>
      </c>
      <c r="J12" s="96">
        <f t="shared" si="5"/>
        <v>0</v>
      </c>
      <c r="K12" s="87"/>
      <c r="L12" s="96">
        <f t="shared" ref="L12:Q12" si="6">SUM(L13:L15)</f>
        <v>0</v>
      </c>
      <c r="M12" s="96">
        <f t="shared" si="6"/>
        <v>0</v>
      </c>
      <c r="N12" s="96">
        <f t="shared" si="6"/>
        <v>0</v>
      </c>
      <c r="O12" s="96">
        <f t="shared" si="6"/>
        <v>0</v>
      </c>
      <c r="P12" s="96">
        <f t="shared" si="6"/>
        <v>0</v>
      </c>
      <c r="Q12" s="96">
        <f t="shared" si="6"/>
        <v>0</v>
      </c>
    </row>
    <row r="13" spans="2:17" ht="15.75" x14ac:dyDescent="0.25">
      <c r="B13" s="97" t="s">
        <v>109</v>
      </c>
      <c r="C13" s="98" t="s">
        <v>187</v>
      </c>
      <c r="D13" s="104" t="s">
        <v>10</v>
      </c>
      <c r="E13" s="99"/>
      <c r="F13" s="99"/>
      <c r="G13" s="99"/>
      <c r="H13" s="99"/>
      <c r="I13" s="99"/>
      <c r="J13" s="99"/>
      <c r="K13" s="86"/>
      <c r="L13" s="99"/>
      <c r="M13" s="99"/>
      <c r="N13" s="99"/>
      <c r="O13" s="99"/>
      <c r="P13" s="99"/>
      <c r="Q13" s="99"/>
    </row>
    <row r="14" spans="2:17" ht="15.75" x14ac:dyDescent="0.25">
      <c r="B14" s="97" t="s">
        <v>112</v>
      </c>
      <c r="C14" s="98" t="s">
        <v>152</v>
      </c>
      <c r="D14" s="104" t="s">
        <v>11</v>
      </c>
      <c r="E14" s="99"/>
      <c r="F14" s="99"/>
      <c r="G14" s="99"/>
      <c r="H14" s="99"/>
      <c r="I14" s="99"/>
      <c r="J14" s="99"/>
      <c r="K14" s="86"/>
      <c r="L14" s="99"/>
      <c r="M14" s="99"/>
      <c r="N14" s="99"/>
      <c r="O14" s="99"/>
      <c r="P14" s="99"/>
      <c r="Q14" s="99"/>
    </row>
    <row r="15" spans="2:17" ht="15.75" x14ac:dyDescent="0.25">
      <c r="B15" s="97" t="s">
        <v>114</v>
      </c>
      <c r="C15" s="98" t="s">
        <v>153</v>
      </c>
      <c r="D15" s="104" t="s">
        <v>27</v>
      </c>
      <c r="E15" s="99"/>
      <c r="F15" s="99"/>
      <c r="G15" s="99"/>
      <c r="H15" s="99"/>
      <c r="I15" s="99"/>
      <c r="J15" s="99"/>
      <c r="K15" s="86"/>
      <c r="L15" s="99"/>
      <c r="M15" s="99"/>
      <c r="N15" s="99"/>
      <c r="O15" s="99"/>
      <c r="P15" s="99"/>
      <c r="Q15" s="99"/>
    </row>
    <row r="16" spans="2:17" ht="15.75" x14ac:dyDescent="0.25">
      <c r="C16" s="88"/>
      <c r="D16" s="83"/>
      <c r="E16" s="89"/>
      <c r="F16" s="90"/>
      <c r="G16" s="90"/>
      <c r="H16" s="55"/>
      <c r="I16" s="55"/>
      <c r="J16" s="90"/>
      <c r="K16" s="90"/>
      <c r="L16" s="89"/>
      <c r="M16" s="90"/>
      <c r="N16" s="90"/>
      <c r="O16" s="90"/>
      <c r="P16" s="55"/>
      <c r="Q16" s="90"/>
    </row>
    <row r="17" spans="1:17" ht="15.75" x14ac:dyDescent="0.25">
      <c r="E17" s="108"/>
      <c r="F17" s="108"/>
      <c r="G17" s="108"/>
      <c r="H17" s="108"/>
      <c r="I17" s="106"/>
      <c r="J17" s="60"/>
    </row>
    <row r="18" spans="1:17" ht="15.75" x14ac:dyDescent="0.25">
      <c r="B18" s="58" t="s">
        <v>274</v>
      </c>
      <c r="E18" s="108"/>
      <c r="F18" s="108"/>
      <c r="G18" s="108"/>
      <c r="H18" s="108"/>
      <c r="I18" s="106"/>
      <c r="J18" s="60"/>
    </row>
    <row r="19" spans="1:17" ht="15.75" x14ac:dyDescent="0.25">
      <c r="E19" s="416" t="s">
        <v>234</v>
      </c>
      <c r="F19" s="416"/>
      <c r="G19" s="416"/>
      <c r="H19" s="416"/>
      <c r="I19" s="416"/>
      <c r="J19" s="416"/>
      <c r="L19" s="416" t="s">
        <v>78</v>
      </c>
      <c r="M19" s="416"/>
      <c r="N19" s="416"/>
      <c r="O19" s="416"/>
      <c r="P19" s="416"/>
      <c r="Q19" s="416"/>
    </row>
    <row r="20" spans="1:17" ht="15.75" x14ac:dyDescent="0.25">
      <c r="E20" s="45">
        <f t="shared" ref="E20:J20" si="7">E4</f>
        <v>2023</v>
      </c>
      <c r="F20" s="45">
        <f t="shared" si="7"/>
        <v>2024</v>
      </c>
      <c r="G20" s="45">
        <f t="shared" si="7"/>
        <v>2025</v>
      </c>
      <c r="H20" s="45">
        <f t="shared" si="7"/>
        <v>2026</v>
      </c>
      <c r="I20" s="45">
        <f t="shared" si="7"/>
        <v>2027</v>
      </c>
      <c r="J20" s="45">
        <f t="shared" si="7"/>
        <v>2028</v>
      </c>
      <c r="L20" s="45">
        <f t="shared" ref="L20:Q20" si="8">L4</f>
        <v>2023</v>
      </c>
      <c r="M20" s="45">
        <f t="shared" si="8"/>
        <v>2024</v>
      </c>
      <c r="N20" s="45">
        <f t="shared" si="8"/>
        <v>2025</v>
      </c>
      <c r="O20" s="45">
        <f t="shared" si="8"/>
        <v>2026</v>
      </c>
      <c r="P20" s="45">
        <f t="shared" si="8"/>
        <v>2027</v>
      </c>
      <c r="Q20" s="45">
        <f t="shared" si="8"/>
        <v>2028</v>
      </c>
    </row>
    <row r="21" spans="1:17" ht="15.75" x14ac:dyDescent="0.25">
      <c r="B21" s="51" t="s">
        <v>1</v>
      </c>
      <c r="C21" s="51" t="s">
        <v>2</v>
      </c>
      <c r="D21" s="33"/>
      <c r="E21" s="46" t="s">
        <v>72</v>
      </c>
      <c r="F21" s="46" t="s">
        <v>72</v>
      </c>
      <c r="G21" s="46" t="s">
        <v>72</v>
      </c>
      <c r="H21" s="46" t="s">
        <v>72</v>
      </c>
      <c r="I21" s="46" t="s">
        <v>72</v>
      </c>
      <c r="J21" s="46" t="s">
        <v>72</v>
      </c>
      <c r="L21" s="46" t="s">
        <v>73</v>
      </c>
      <c r="M21" s="46" t="s">
        <v>73</v>
      </c>
      <c r="N21" s="46" t="s">
        <v>73</v>
      </c>
      <c r="O21" s="46" t="s">
        <v>73</v>
      </c>
      <c r="P21" s="46" t="s">
        <v>73</v>
      </c>
      <c r="Q21" s="46" t="s">
        <v>73</v>
      </c>
    </row>
    <row r="22" spans="1:17" x14ac:dyDescent="0.25">
      <c r="B22" s="47" t="s">
        <v>4</v>
      </c>
      <c r="C22" s="47" t="s">
        <v>5</v>
      </c>
      <c r="D22" s="47" t="s">
        <v>6</v>
      </c>
      <c r="E22" s="47" t="s">
        <v>7</v>
      </c>
      <c r="F22" s="47" t="s">
        <v>8</v>
      </c>
      <c r="G22" s="47" t="s">
        <v>9</v>
      </c>
      <c r="H22" s="47" t="s">
        <v>10</v>
      </c>
      <c r="I22" s="47" t="s">
        <v>11</v>
      </c>
      <c r="J22" s="47" t="s">
        <v>27</v>
      </c>
      <c r="L22" s="48" t="s">
        <v>30</v>
      </c>
      <c r="M22" s="48" t="s">
        <v>33</v>
      </c>
      <c r="N22" s="48" t="s">
        <v>35</v>
      </c>
      <c r="O22" s="48" t="s">
        <v>37</v>
      </c>
      <c r="P22" s="48" t="s">
        <v>39</v>
      </c>
      <c r="Q22" s="48" t="s">
        <v>41</v>
      </c>
    </row>
    <row r="23" spans="1:17" ht="16.5" x14ac:dyDescent="0.25">
      <c r="B23" s="20">
        <v>1</v>
      </c>
      <c r="C23" s="20" t="s">
        <v>158</v>
      </c>
      <c r="D23" s="110" t="s">
        <v>4</v>
      </c>
      <c r="E23" s="109">
        <f t="shared" ref="E23:J23" si="9">SUM(E24:E26)</f>
        <v>0</v>
      </c>
      <c r="F23" s="109">
        <f t="shared" si="9"/>
        <v>0</v>
      </c>
      <c r="G23" s="109">
        <f t="shared" si="9"/>
        <v>0</v>
      </c>
      <c r="H23" s="109">
        <f t="shared" si="9"/>
        <v>0</v>
      </c>
      <c r="I23" s="109">
        <f t="shared" si="9"/>
        <v>0</v>
      </c>
      <c r="J23" s="109">
        <f t="shared" si="9"/>
        <v>0</v>
      </c>
      <c r="L23" s="109">
        <f t="shared" ref="L23:Q23" si="10">SUM(L24:L26)</f>
        <v>0</v>
      </c>
      <c r="M23" s="109">
        <f t="shared" si="10"/>
        <v>0</v>
      </c>
      <c r="N23" s="109">
        <f t="shared" si="10"/>
        <v>0</v>
      </c>
      <c r="O23" s="109">
        <f t="shared" si="10"/>
        <v>0</v>
      </c>
      <c r="P23" s="109">
        <f t="shared" si="10"/>
        <v>0</v>
      </c>
      <c r="Q23" s="109">
        <f t="shared" si="10"/>
        <v>0</v>
      </c>
    </row>
    <row r="24" spans="1:17" ht="15.75" x14ac:dyDescent="0.25">
      <c r="B24" s="235" t="s">
        <v>80</v>
      </c>
      <c r="C24" s="236" t="s">
        <v>155</v>
      </c>
      <c r="D24" s="237" t="s">
        <v>5</v>
      </c>
      <c r="E24" s="142"/>
      <c r="F24" s="142"/>
      <c r="G24" s="142"/>
      <c r="H24" s="142"/>
      <c r="I24" s="142"/>
      <c r="J24" s="142"/>
      <c r="L24" s="142"/>
      <c r="M24" s="142"/>
      <c r="N24" s="142"/>
      <c r="O24" s="142"/>
      <c r="P24" s="142"/>
      <c r="Q24" s="142"/>
    </row>
    <row r="25" spans="1:17" ht="15.75" x14ac:dyDescent="0.25">
      <c r="B25" s="235" t="s">
        <v>83</v>
      </c>
      <c r="C25" s="236" t="s">
        <v>156</v>
      </c>
      <c r="D25" s="237" t="s">
        <v>6</v>
      </c>
      <c r="E25" s="142"/>
      <c r="F25" s="142"/>
      <c r="G25" s="142"/>
      <c r="H25" s="142"/>
      <c r="I25" s="142"/>
      <c r="J25" s="142"/>
      <c r="L25" s="142"/>
      <c r="M25" s="142"/>
      <c r="N25" s="142"/>
      <c r="O25" s="142"/>
      <c r="P25" s="142"/>
      <c r="Q25" s="142"/>
    </row>
    <row r="26" spans="1:17" ht="15.75" x14ac:dyDescent="0.25">
      <c r="B26" s="235" t="s">
        <v>85</v>
      </c>
      <c r="C26" s="236" t="s">
        <v>157</v>
      </c>
      <c r="D26" s="237" t="s">
        <v>7</v>
      </c>
      <c r="E26" s="142"/>
      <c r="F26" s="142"/>
      <c r="G26" s="142"/>
      <c r="H26" s="142"/>
      <c r="I26" s="142"/>
      <c r="J26" s="142"/>
      <c r="L26" s="142"/>
      <c r="M26" s="142"/>
      <c r="N26" s="142"/>
      <c r="O26" s="142"/>
      <c r="P26" s="142"/>
      <c r="Q26" s="142"/>
    </row>
    <row r="27" spans="1:17" ht="14.45" customHeight="1" x14ac:dyDescent="0.25">
      <c r="A27" s="113"/>
    </row>
    <row r="28" spans="1:17" x14ac:dyDescent="0.25">
      <c r="A28" s="113"/>
      <c r="B28" s="41"/>
      <c r="C28" s="44"/>
      <c r="D28" s="56"/>
      <c r="E28" s="57"/>
      <c r="F28" s="57"/>
      <c r="G28" s="57"/>
      <c r="H28" s="57"/>
      <c r="I28" s="57"/>
      <c r="J28" s="57"/>
      <c r="K28" s="57"/>
    </row>
    <row r="29" spans="1:17" ht="15.75" x14ac:dyDescent="0.25">
      <c r="A29" s="114"/>
      <c r="B29" s="58" t="s">
        <v>275</v>
      </c>
      <c r="C29" s="59"/>
      <c r="D29" s="59"/>
      <c r="E29" s="59"/>
      <c r="F29" s="59"/>
      <c r="G29" s="59"/>
      <c r="H29" s="60"/>
      <c r="I29" s="60"/>
      <c r="J29" s="60"/>
      <c r="K29" s="60"/>
    </row>
    <row r="30" spans="1:17" ht="15" customHeight="1" x14ac:dyDescent="0.25">
      <c r="A30" s="107"/>
      <c r="B30" s="121"/>
      <c r="C30" s="121"/>
      <c r="D30" s="121"/>
      <c r="E30" s="416" t="s">
        <v>234</v>
      </c>
      <c r="F30" s="416"/>
      <c r="G30" s="416"/>
      <c r="H30" s="416"/>
      <c r="I30" s="416"/>
      <c r="J30" s="416"/>
      <c r="K30" s="76"/>
      <c r="L30" s="416" t="s">
        <v>186</v>
      </c>
      <c r="M30" s="416"/>
      <c r="N30" s="416"/>
      <c r="O30" s="416"/>
      <c r="P30" s="416"/>
      <c r="Q30" s="416"/>
    </row>
    <row r="31" spans="1:17" ht="15.75" x14ac:dyDescent="0.25">
      <c r="A31" s="107"/>
      <c r="B31" s="121"/>
      <c r="C31" s="121"/>
      <c r="D31" s="121"/>
      <c r="E31" s="45">
        <f t="shared" ref="E31:J31" si="11">E20</f>
        <v>2023</v>
      </c>
      <c r="F31" s="45">
        <f t="shared" si="11"/>
        <v>2024</v>
      </c>
      <c r="G31" s="45">
        <f t="shared" si="11"/>
        <v>2025</v>
      </c>
      <c r="H31" s="45">
        <f t="shared" si="11"/>
        <v>2026</v>
      </c>
      <c r="I31" s="45">
        <f t="shared" si="11"/>
        <v>2027</v>
      </c>
      <c r="J31" s="45">
        <f t="shared" si="11"/>
        <v>2028</v>
      </c>
      <c r="K31" s="76"/>
      <c r="L31" s="45">
        <f t="shared" ref="L31:Q31" si="12">L20</f>
        <v>2023</v>
      </c>
      <c r="M31" s="45">
        <f t="shared" si="12"/>
        <v>2024</v>
      </c>
      <c r="N31" s="45">
        <f t="shared" si="12"/>
        <v>2025</v>
      </c>
      <c r="O31" s="45">
        <f t="shared" si="12"/>
        <v>2026</v>
      </c>
      <c r="P31" s="45">
        <f t="shared" si="12"/>
        <v>2027</v>
      </c>
      <c r="Q31" s="45">
        <f t="shared" si="12"/>
        <v>2028</v>
      </c>
    </row>
    <row r="32" spans="1:17" ht="15.75" x14ac:dyDescent="0.25">
      <c r="A32" s="107"/>
      <c r="B32" s="51" t="s">
        <v>1</v>
      </c>
      <c r="C32" s="51" t="s">
        <v>2</v>
      </c>
      <c r="D32" s="33"/>
      <c r="E32" s="46" t="s">
        <v>72</v>
      </c>
      <c r="F32" s="46" t="s">
        <v>72</v>
      </c>
      <c r="G32" s="46" t="s">
        <v>72</v>
      </c>
      <c r="H32" s="46" t="s">
        <v>72</v>
      </c>
      <c r="I32" s="46" t="s">
        <v>72</v>
      </c>
      <c r="J32" s="46" t="s">
        <v>72</v>
      </c>
      <c r="K32" s="76"/>
      <c r="L32" s="46" t="s">
        <v>73</v>
      </c>
      <c r="M32" s="46" t="s">
        <v>73</v>
      </c>
      <c r="N32" s="46" t="s">
        <v>73</v>
      </c>
      <c r="O32" s="46" t="s">
        <v>73</v>
      </c>
      <c r="P32" s="46" t="s">
        <v>73</v>
      </c>
      <c r="Q32" s="46" t="s">
        <v>73</v>
      </c>
    </row>
    <row r="33" spans="1:17" x14ac:dyDescent="0.25">
      <c r="A33" s="107"/>
      <c r="B33" s="48" t="s">
        <v>4</v>
      </c>
      <c r="C33" s="417" t="s">
        <v>5</v>
      </c>
      <c r="D33" s="417"/>
      <c r="E33" s="47" t="s">
        <v>7</v>
      </c>
      <c r="F33" s="47" t="s">
        <v>8</v>
      </c>
      <c r="G33" s="47" t="s">
        <v>9</v>
      </c>
      <c r="H33" s="47" t="s">
        <v>10</v>
      </c>
      <c r="I33" s="47" t="s">
        <v>11</v>
      </c>
      <c r="J33" s="47" t="s">
        <v>27</v>
      </c>
      <c r="K33" s="83"/>
      <c r="L33" s="48" t="s">
        <v>30</v>
      </c>
      <c r="M33" s="48" t="s">
        <v>33</v>
      </c>
      <c r="N33" s="48" t="s">
        <v>35</v>
      </c>
      <c r="O33" s="48" t="s">
        <v>37</v>
      </c>
      <c r="P33" s="48" t="s">
        <v>39</v>
      </c>
      <c r="Q33" s="48" t="s">
        <v>41</v>
      </c>
    </row>
    <row r="34" spans="1:17" ht="16.5" x14ac:dyDescent="0.25">
      <c r="A34" s="107"/>
      <c r="B34" s="418" t="s">
        <v>159</v>
      </c>
      <c r="C34" s="418"/>
      <c r="D34" s="118" t="s">
        <v>4</v>
      </c>
      <c r="E34" s="109">
        <f t="shared" ref="E34:J34" si="13">SUM(E35:E39)</f>
        <v>0</v>
      </c>
      <c r="F34" s="109">
        <f t="shared" si="13"/>
        <v>0</v>
      </c>
      <c r="G34" s="109">
        <f t="shared" si="13"/>
        <v>0</v>
      </c>
      <c r="H34" s="109">
        <f t="shared" si="13"/>
        <v>0</v>
      </c>
      <c r="I34" s="109">
        <f t="shared" si="13"/>
        <v>0</v>
      </c>
      <c r="J34" s="109">
        <f t="shared" si="13"/>
        <v>0</v>
      </c>
      <c r="K34" s="115"/>
      <c r="L34" s="109">
        <f t="shared" ref="L34:Q34" si="14">SUM(L35:L39)</f>
        <v>0</v>
      </c>
      <c r="M34" s="109">
        <f t="shared" si="14"/>
        <v>0</v>
      </c>
      <c r="N34" s="109">
        <f t="shared" si="14"/>
        <v>0</v>
      </c>
      <c r="O34" s="109">
        <f t="shared" si="14"/>
        <v>0</v>
      </c>
      <c r="P34" s="109">
        <f t="shared" si="14"/>
        <v>0</v>
      </c>
      <c r="Q34" s="109">
        <f t="shared" si="14"/>
        <v>0</v>
      </c>
    </row>
    <row r="35" spans="1:17" ht="15.75" x14ac:dyDescent="0.25">
      <c r="A35" s="107"/>
      <c r="B35" s="235" t="s">
        <v>0</v>
      </c>
      <c r="C35" s="238" t="s">
        <v>239</v>
      </c>
      <c r="D35" s="237" t="s">
        <v>5</v>
      </c>
      <c r="E35" s="239"/>
      <c r="F35" s="239"/>
      <c r="G35" s="239"/>
      <c r="H35" s="239"/>
      <c r="I35" s="239"/>
      <c r="J35" s="239"/>
      <c r="K35" s="116"/>
      <c r="L35" s="142"/>
      <c r="M35" s="142"/>
      <c r="N35" s="142"/>
      <c r="O35" s="142"/>
      <c r="P35" s="142"/>
      <c r="Q35" s="142"/>
    </row>
    <row r="36" spans="1:17" ht="15.75" x14ac:dyDescent="0.25">
      <c r="A36" s="107"/>
      <c r="B36" s="235" t="s">
        <v>19</v>
      </c>
      <c r="C36" s="238" t="s">
        <v>161</v>
      </c>
      <c r="D36" s="237" t="s">
        <v>6</v>
      </c>
      <c r="E36" s="239"/>
      <c r="F36" s="171"/>
      <c r="G36" s="239"/>
      <c r="H36" s="239"/>
      <c r="I36" s="239"/>
      <c r="J36" s="239"/>
      <c r="K36" s="116"/>
      <c r="L36" s="142"/>
      <c r="M36" s="142"/>
      <c r="N36" s="142"/>
      <c r="O36" s="142"/>
      <c r="P36" s="142"/>
      <c r="Q36" s="142"/>
    </row>
    <row r="37" spans="1:17" ht="15.75" x14ac:dyDescent="0.25">
      <c r="A37" s="107"/>
      <c r="B37" s="235" t="s">
        <v>28</v>
      </c>
      <c r="C37" s="238" t="s">
        <v>160</v>
      </c>
      <c r="D37" s="237" t="s">
        <v>7</v>
      </c>
      <c r="E37" s="239"/>
      <c r="F37" s="239"/>
      <c r="G37" s="239"/>
      <c r="H37" s="239"/>
      <c r="I37" s="239"/>
      <c r="J37" s="239"/>
      <c r="K37" s="116"/>
      <c r="L37" s="142"/>
      <c r="M37" s="142"/>
      <c r="N37" s="142"/>
      <c r="O37" s="142"/>
      <c r="P37" s="142"/>
      <c r="Q37" s="142"/>
    </row>
    <row r="38" spans="1:17" ht="15.75" x14ac:dyDescent="0.25">
      <c r="A38" s="107"/>
      <c r="B38" s="235" t="s">
        <v>31</v>
      </c>
      <c r="C38" s="238" t="s">
        <v>156</v>
      </c>
      <c r="D38" s="237" t="s">
        <v>8</v>
      </c>
      <c r="E38" s="142"/>
      <c r="F38" s="142"/>
      <c r="G38" s="142"/>
      <c r="H38" s="142"/>
      <c r="I38" s="142"/>
      <c r="J38" s="142"/>
      <c r="K38" s="116"/>
      <c r="L38" s="142"/>
      <c r="M38" s="142"/>
      <c r="N38" s="142"/>
      <c r="O38" s="142"/>
      <c r="P38" s="142"/>
      <c r="Q38" s="142"/>
    </row>
    <row r="39" spans="1:17" ht="15.75" x14ac:dyDescent="0.25">
      <c r="A39" s="107"/>
      <c r="B39" s="235" t="s">
        <v>55</v>
      </c>
      <c r="C39" s="238" t="s">
        <v>157</v>
      </c>
      <c r="D39" s="237" t="s">
        <v>9</v>
      </c>
      <c r="E39" s="239"/>
      <c r="F39" s="239"/>
      <c r="G39" s="239"/>
      <c r="H39" s="239"/>
      <c r="I39" s="239"/>
      <c r="J39" s="239"/>
      <c r="K39" s="116"/>
      <c r="L39" s="142"/>
      <c r="M39" s="142"/>
      <c r="N39" s="142"/>
      <c r="O39" s="142"/>
      <c r="P39" s="142"/>
      <c r="Q39" s="142"/>
    </row>
    <row r="40" spans="1:17" ht="15.75" x14ac:dyDescent="0.25">
      <c r="A40" s="107"/>
      <c r="B40" s="117"/>
      <c r="C40" s="251"/>
      <c r="D40" s="55"/>
      <c r="E40" s="55"/>
      <c r="F40" s="55"/>
      <c r="G40" s="55"/>
      <c r="K40" s="55"/>
    </row>
    <row r="41" spans="1:17" ht="14.45" customHeight="1" x14ac:dyDescent="0.25">
      <c r="B41" s="173" t="s">
        <v>0</v>
      </c>
      <c r="C41" s="251" t="s">
        <v>276</v>
      </c>
      <c r="D41" s="251"/>
      <c r="E41" s="251"/>
      <c r="F41" s="251"/>
      <c r="G41" s="251"/>
      <c r="H41" s="251"/>
      <c r="I41" s="251"/>
      <c r="J41" s="251"/>
      <c r="K41" s="261"/>
    </row>
    <row r="42" spans="1:17" ht="14.45" customHeight="1" x14ac:dyDescent="0.25">
      <c r="B42" s="173" t="s">
        <v>19</v>
      </c>
      <c r="C42" s="251" t="s">
        <v>331</v>
      </c>
      <c r="D42" s="251"/>
      <c r="E42" s="251"/>
      <c r="F42" s="251"/>
      <c r="G42" s="251"/>
      <c r="H42" s="251"/>
      <c r="I42" s="251"/>
      <c r="J42" s="251"/>
      <c r="K42" s="261"/>
    </row>
    <row r="43" spans="1:17" ht="14.45" customHeight="1" x14ac:dyDescent="0.25">
      <c r="B43" s="41"/>
      <c r="C43" s="251"/>
      <c r="D43" s="251"/>
      <c r="E43" s="251"/>
      <c r="F43" s="251"/>
      <c r="G43" s="251"/>
      <c r="H43" s="251"/>
      <c r="I43" s="251"/>
      <c r="J43" s="251"/>
      <c r="K43" s="261"/>
    </row>
    <row r="44" spans="1:17" x14ac:dyDescent="0.25">
      <c r="B44" s="41"/>
      <c r="C44" s="251"/>
      <c r="D44" s="262"/>
      <c r="E44" s="262"/>
      <c r="F44" s="262"/>
      <c r="G44" s="262"/>
      <c r="H44" s="262"/>
      <c r="I44" s="262"/>
      <c r="J44" s="262"/>
      <c r="K44" s="261"/>
    </row>
    <row r="45" spans="1:17" ht="15.75" x14ac:dyDescent="0.25">
      <c r="B45" s="79"/>
      <c r="C45" s="107"/>
      <c r="D45" s="81"/>
      <c r="E45" s="82"/>
      <c r="F45" s="82"/>
      <c r="G45" s="82"/>
      <c r="H45" s="55"/>
      <c r="I45" s="55"/>
      <c r="J45" s="82"/>
      <c r="K45" s="82"/>
    </row>
    <row r="46" spans="1:17" x14ac:dyDescent="0.25">
      <c r="B46" s="41"/>
      <c r="C46" s="263"/>
      <c r="D46" s="261"/>
      <c r="E46" s="261"/>
      <c r="F46" s="261"/>
      <c r="G46" s="261"/>
      <c r="H46" s="261"/>
      <c r="I46" s="261"/>
      <c r="J46" s="261"/>
      <c r="K46" s="261"/>
    </row>
    <row r="47" spans="1:17" ht="14.45" customHeight="1" x14ac:dyDescent="0.25">
      <c r="B47" s="41"/>
      <c r="C47" s="251"/>
      <c r="D47" s="251"/>
      <c r="E47" s="251"/>
      <c r="F47" s="251"/>
      <c r="G47" s="251"/>
      <c r="H47" s="251"/>
      <c r="I47" s="251"/>
      <c r="J47" s="251"/>
      <c r="K47" s="251"/>
    </row>
    <row r="48" spans="1:17" ht="14.45" customHeight="1" x14ac:dyDescent="0.25">
      <c r="B48" s="41"/>
      <c r="C48" s="251"/>
      <c r="D48" s="251"/>
      <c r="E48" s="251"/>
      <c r="F48" s="251"/>
      <c r="G48" s="251"/>
      <c r="H48" s="251"/>
      <c r="I48" s="251"/>
      <c r="J48" s="251"/>
      <c r="K48" s="251"/>
    </row>
    <row r="52" spans="2:2" x14ac:dyDescent="0.25">
      <c r="B52" s="260"/>
    </row>
    <row r="53" spans="2:2" x14ac:dyDescent="0.25">
      <c r="B53" s="260"/>
    </row>
  </sheetData>
  <mergeCells count="9">
    <mergeCell ref="E3:J3"/>
    <mergeCell ref="E30:J30"/>
    <mergeCell ref="L30:Q30"/>
    <mergeCell ref="C33:D33"/>
    <mergeCell ref="B34:C34"/>
    <mergeCell ref="L3:Q3"/>
    <mergeCell ref="B7:C7"/>
    <mergeCell ref="E19:J19"/>
    <mergeCell ref="L19:Q19"/>
  </mergeCells>
  <pageMargins left="0.7" right="0.7" top="0.75" bottom="0.75" header="0.3" footer="0.3"/>
  <pageSetup paperSize="9" scale="4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B2:Q120"/>
  <sheetViews>
    <sheetView view="pageBreakPreview" topLeftCell="A73" zoomScale="70" zoomScaleNormal="40" zoomScaleSheetLayoutView="70" workbookViewId="0"/>
  </sheetViews>
  <sheetFormatPr defaultRowHeight="15" x14ac:dyDescent="0.25"/>
  <cols>
    <col min="1" max="1" width="4" customWidth="1"/>
    <col min="2" max="2" width="5.42578125" customWidth="1"/>
    <col min="3" max="3" width="63.5703125" customWidth="1"/>
    <col min="4" max="4" width="4.140625" customWidth="1"/>
    <col min="5" max="10" width="11" customWidth="1"/>
    <col min="11" max="11" width="4.42578125" customWidth="1"/>
    <col min="12" max="17" width="11" customWidth="1"/>
  </cols>
  <sheetData>
    <row r="2" spans="2:17" ht="15.75" x14ac:dyDescent="0.25">
      <c r="B2" s="39" t="s">
        <v>389</v>
      </c>
      <c r="C2" s="55"/>
      <c r="D2" s="77"/>
      <c r="E2" s="55"/>
      <c r="F2" s="55"/>
      <c r="G2" s="55"/>
      <c r="H2" s="76"/>
      <c r="I2" s="76"/>
      <c r="J2" s="55"/>
      <c r="K2" s="55"/>
      <c r="L2" s="78"/>
      <c r="M2" s="78"/>
      <c r="N2" s="78"/>
      <c r="O2" s="78"/>
      <c r="P2" s="78"/>
      <c r="Q2" s="78"/>
    </row>
    <row r="3" spans="2:17" ht="15.75" x14ac:dyDescent="0.25">
      <c r="E3" s="416" t="s">
        <v>234</v>
      </c>
      <c r="F3" s="416"/>
      <c r="G3" s="416"/>
      <c r="H3" s="416"/>
      <c r="I3" s="416"/>
      <c r="J3" s="416"/>
      <c r="L3" s="416" t="s">
        <v>154</v>
      </c>
      <c r="M3" s="416"/>
      <c r="N3" s="416"/>
      <c r="O3" s="416"/>
      <c r="P3" s="416"/>
      <c r="Q3" s="416"/>
    </row>
    <row r="4" spans="2:17" ht="15.75" x14ac:dyDescent="0.25">
      <c r="E4" s="45">
        <f>Podsumowanie!F4</f>
        <v>2023</v>
      </c>
      <c r="F4" s="45">
        <f>Podsumowanie!G4</f>
        <v>2024</v>
      </c>
      <c r="G4" s="45">
        <f>Podsumowanie!H4</f>
        <v>2025</v>
      </c>
      <c r="H4" s="45">
        <f>Podsumowanie!I4</f>
        <v>2026</v>
      </c>
      <c r="I4" s="45">
        <f>Podsumowanie!J4</f>
        <v>2027</v>
      </c>
      <c r="J4" s="45">
        <f>Podsumowanie!K4</f>
        <v>2028</v>
      </c>
      <c r="K4" s="76"/>
      <c r="L4" s="45">
        <f t="shared" ref="L4:Q4" si="0">E4</f>
        <v>2023</v>
      </c>
      <c r="M4" s="45">
        <f t="shared" si="0"/>
        <v>2024</v>
      </c>
      <c r="N4" s="45">
        <f t="shared" si="0"/>
        <v>2025</v>
      </c>
      <c r="O4" s="45">
        <f t="shared" si="0"/>
        <v>2026</v>
      </c>
      <c r="P4" s="45">
        <f t="shared" si="0"/>
        <v>2027</v>
      </c>
      <c r="Q4" s="45">
        <f t="shared" si="0"/>
        <v>2028</v>
      </c>
    </row>
    <row r="5" spans="2:17" ht="15.75" x14ac:dyDescent="0.25">
      <c r="B5" s="51" t="s">
        <v>1</v>
      </c>
      <c r="C5" s="51" t="s">
        <v>2</v>
      </c>
      <c r="D5" s="33"/>
      <c r="E5" s="46" t="s">
        <v>72</v>
      </c>
      <c r="F5" s="46" t="s">
        <v>72</v>
      </c>
      <c r="G5" s="46" t="s">
        <v>72</v>
      </c>
      <c r="H5" s="46" t="s">
        <v>72</v>
      </c>
      <c r="I5" s="46" t="s">
        <v>72</v>
      </c>
      <c r="J5" s="46" t="s">
        <v>72</v>
      </c>
      <c r="K5" s="76"/>
      <c r="L5" s="102" t="s">
        <v>71</v>
      </c>
      <c r="M5" s="102" t="s">
        <v>71</v>
      </c>
      <c r="N5" s="102" t="s">
        <v>71</v>
      </c>
      <c r="O5" s="102" t="s">
        <v>71</v>
      </c>
      <c r="P5" s="102" t="s">
        <v>71</v>
      </c>
      <c r="Q5" s="102" t="s">
        <v>71</v>
      </c>
    </row>
    <row r="6" spans="2:17" x14ac:dyDescent="0.25">
      <c r="B6" s="47" t="s">
        <v>4</v>
      </c>
      <c r="C6" s="47" t="s">
        <v>5</v>
      </c>
      <c r="D6" s="47" t="s">
        <v>6</v>
      </c>
      <c r="E6" s="47" t="s">
        <v>7</v>
      </c>
      <c r="F6" s="47" t="s">
        <v>8</v>
      </c>
      <c r="G6" s="47" t="s">
        <v>9</v>
      </c>
      <c r="H6" s="47" t="s">
        <v>10</v>
      </c>
      <c r="I6" s="47" t="s">
        <v>11</v>
      </c>
      <c r="J6" s="47" t="s">
        <v>27</v>
      </c>
      <c r="K6" s="83"/>
      <c r="L6" s="48" t="s">
        <v>30</v>
      </c>
      <c r="M6" s="48" t="s">
        <v>33</v>
      </c>
      <c r="N6" s="48" t="s">
        <v>35</v>
      </c>
      <c r="O6" s="48" t="s">
        <v>37</v>
      </c>
      <c r="P6" s="48" t="s">
        <v>39</v>
      </c>
      <c r="Q6" s="48" t="s">
        <v>41</v>
      </c>
    </row>
    <row r="7" spans="2:17" ht="15.75" x14ac:dyDescent="0.25">
      <c r="B7" s="419" t="s">
        <v>147</v>
      </c>
      <c r="C7" s="419"/>
      <c r="D7" s="91" t="s">
        <v>4</v>
      </c>
      <c r="E7" s="92">
        <f t="shared" ref="E7:J7" si="1">E8+E12</f>
        <v>0</v>
      </c>
      <c r="F7" s="92">
        <f t="shared" si="1"/>
        <v>0</v>
      </c>
      <c r="G7" s="92">
        <f t="shared" si="1"/>
        <v>0</v>
      </c>
      <c r="H7" s="92">
        <f t="shared" si="1"/>
        <v>0</v>
      </c>
      <c r="I7" s="92">
        <f t="shared" si="1"/>
        <v>0</v>
      </c>
      <c r="J7" s="92">
        <f t="shared" si="1"/>
        <v>0</v>
      </c>
      <c r="K7" s="84"/>
      <c r="L7" s="92">
        <f t="shared" ref="L7:Q7" si="2">L8+L12</f>
        <v>0</v>
      </c>
      <c r="M7" s="92">
        <f t="shared" si="2"/>
        <v>0</v>
      </c>
      <c r="N7" s="92">
        <f t="shared" si="2"/>
        <v>0</v>
      </c>
      <c r="O7" s="92">
        <f t="shared" si="2"/>
        <v>0</v>
      </c>
      <c r="P7" s="92">
        <f t="shared" si="2"/>
        <v>0</v>
      </c>
      <c r="Q7" s="92">
        <f t="shared" si="2"/>
        <v>0</v>
      </c>
    </row>
    <row r="8" spans="2:17" ht="15.75" x14ac:dyDescent="0.25">
      <c r="B8" s="93" t="s">
        <v>49</v>
      </c>
      <c r="C8" s="94" t="s">
        <v>365</v>
      </c>
      <c r="D8" s="95" t="s">
        <v>5</v>
      </c>
      <c r="E8" s="96">
        <f t="shared" ref="E8:J8" si="3">SUM(E9:E11)</f>
        <v>0</v>
      </c>
      <c r="F8" s="96">
        <f t="shared" si="3"/>
        <v>0</v>
      </c>
      <c r="G8" s="96">
        <f t="shared" si="3"/>
        <v>0</v>
      </c>
      <c r="H8" s="96">
        <f t="shared" si="3"/>
        <v>0</v>
      </c>
      <c r="I8" s="96">
        <f t="shared" si="3"/>
        <v>0</v>
      </c>
      <c r="J8" s="96">
        <f t="shared" si="3"/>
        <v>0</v>
      </c>
      <c r="K8" s="85"/>
      <c r="L8" s="96">
        <f t="shared" ref="L8:Q8" si="4">SUM(L9:L11)</f>
        <v>0</v>
      </c>
      <c r="M8" s="96">
        <f t="shared" si="4"/>
        <v>0</v>
      </c>
      <c r="N8" s="96">
        <f t="shared" si="4"/>
        <v>0</v>
      </c>
      <c r="O8" s="96">
        <f t="shared" si="4"/>
        <v>0</v>
      </c>
      <c r="P8" s="96">
        <f t="shared" si="4"/>
        <v>0</v>
      </c>
      <c r="Q8" s="96">
        <f t="shared" si="4"/>
        <v>0</v>
      </c>
    </row>
    <row r="9" spans="2:17" ht="15.75" x14ac:dyDescent="0.25">
      <c r="B9" s="97" t="s">
        <v>80</v>
      </c>
      <c r="C9" s="98" t="s">
        <v>187</v>
      </c>
      <c r="D9" s="104" t="s">
        <v>6</v>
      </c>
      <c r="E9" s="105"/>
      <c r="F9" s="105"/>
      <c r="G9" s="105"/>
      <c r="H9" s="105"/>
      <c r="I9" s="105"/>
      <c r="J9" s="105"/>
      <c r="K9" s="86"/>
      <c r="L9" s="105"/>
      <c r="M9" s="105"/>
      <c r="N9" s="105"/>
      <c r="O9" s="105"/>
      <c r="P9" s="105"/>
      <c r="Q9" s="105"/>
    </row>
    <row r="10" spans="2:17" ht="15.75" x14ac:dyDescent="0.25">
      <c r="B10" s="97" t="s">
        <v>83</v>
      </c>
      <c r="C10" s="98" t="s">
        <v>152</v>
      </c>
      <c r="D10" s="104" t="s">
        <v>7</v>
      </c>
      <c r="E10" s="105"/>
      <c r="F10" s="105"/>
      <c r="G10" s="105"/>
      <c r="H10" s="105"/>
      <c r="I10" s="105"/>
      <c r="J10" s="105"/>
      <c r="K10" s="86"/>
      <c r="L10" s="105"/>
      <c r="M10" s="105"/>
      <c r="N10" s="105"/>
      <c r="O10" s="105"/>
      <c r="P10" s="105"/>
      <c r="Q10" s="105"/>
    </row>
    <row r="11" spans="2:17" ht="15.75" x14ac:dyDescent="0.25">
      <c r="B11" s="97" t="s">
        <v>85</v>
      </c>
      <c r="C11" s="98" t="s">
        <v>153</v>
      </c>
      <c r="D11" s="104" t="s">
        <v>8</v>
      </c>
      <c r="E11" s="105"/>
      <c r="F11" s="105"/>
      <c r="G11" s="105"/>
      <c r="H11" s="105"/>
      <c r="I11" s="105"/>
      <c r="J11" s="105"/>
      <c r="K11" s="86"/>
      <c r="L11" s="105"/>
      <c r="M11" s="105"/>
      <c r="N11" s="105"/>
      <c r="O11" s="105"/>
      <c r="P11" s="105"/>
      <c r="Q11" s="105"/>
    </row>
    <row r="12" spans="2:17" ht="15.75" x14ac:dyDescent="0.25">
      <c r="B12" s="100" t="s">
        <v>151</v>
      </c>
      <c r="C12" s="101" t="s">
        <v>366</v>
      </c>
      <c r="D12" s="103" t="s">
        <v>9</v>
      </c>
      <c r="E12" s="96">
        <f t="shared" ref="E12:J12" si="5">SUM(E13:E15)</f>
        <v>0</v>
      </c>
      <c r="F12" s="96">
        <f t="shared" si="5"/>
        <v>0</v>
      </c>
      <c r="G12" s="96">
        <f t="shared" si="5"/>
        <v>0</v>
      </c>
      <c r="H12" s="96">
        <f t="shared" si="5"/>
        <v>0</v>
      </c>
      <c r="I12" s="96">
        <f t="shared" si="5"/>
        <v>0</v>
      </c>
      <c r="J12" s="96">
        <f t="shared" si="5"/>
        <v>0</v>
      </c>
      <c r="K12" s="87"/>
      <c r="L12" s="96">
        <f t="shared" ref="L12:Q12" si="6">SUM(L13:L15)</f>
        <v>0</v>
      </c>
      <c r="M12" s="96">
        <f t="shared" si="6"/>
        <v>0</v>
      </c>
      <c r="N12" s="96">
        <f t="shared" si="6"/>
        <v>0</v>
      </c>
      <c r="O12" s="96">
        <f t="shared" si="6"/>
        <v>0</v>
      </c>
      <c r="P12" s="96">
        <f t="shared" si="6"/>
        <v>0</v>
      </c>
      <c r="Q12" s="96">
        <f t="shared" si="6"/>
        <v>0</v>
      </c>
    </row>
    <row r="13" spans="2:17" ht="15.75" x14ac:dyDescent="0.25">
      <c r="B13" s="97" t="s">
        <v>109</v>
      </c>
      <c r="C13" s="98" t="s">
        <v>187</v>
      </c>
      <c r="D13" s="104" t="s">
        <v>10</v>
      </c>
      <c r="E13" s="99"/>
      <c r="F13" s="99"/>
      <c r="G13" s="99"/>
      <c r="H13" s="99"/>
      <c r="I13" s="99"/>
      <c r="J13" s="99"/>
      <c r="K13" s="86"/>
      <c r="L13" s="99"/>
      <c r="M13" s="99"/>
      <c r="N13" s="99"/>
      <c r="O13" s="99"/>
      <c r="P13" s="99"/>
      <c r="Q13" s="99"/>
    </row>
    <row r="14" spans="2:17" ht="15.75" x14ac:dyDescent="0.25">
      <c r="B14" s="97" t="s">
        <v>112</v>
      </c>
      <c r="C14" s="98" t="s">
        <v>152</v>
      </c>
      <c r="D14" s="104" t="s">
        <v>11</v>
      </c>
      <c r="E14" s="99"/>
      <c r="F14" s="99"/>
      <c r="G14" s="99"/>
      <c r="H14" s="99"/>
      <c r="I14" s="99"/>
      <c r="J14" s="99"/>
      <c r="K14" s="86"/>
      <c r="L14" s="99"/>
      <c r="M14" s="99"/>
      <c r="N14" s="99"/>
      <c r="O14" s="99"/>
      <c r="P14" s="99"/>
      <c r="Q14" s="99"/>
    </row>
    <row r="15" spans="2:17" ht="15.75" x14ac:dyDescent="0.25">
      <c r="B15" s="97" t="s">
        <v>114</v>
      </c>
      <c r="C15" s="98" t="s">
        <v>153</v>
      </c>
      <c r="D15" s="104" t="s">
        <v>27</v>
      </c>
      <c r="E15" s="99"/>
      <c r="F15" s="99"/>
      <c r="G15" s="99"/>
      <c r="H15" s="99"/>
      <c r="I15" s="99"/>
      <c r="J15" s="99"/>
      <c r="K15" s="86"/>
      <c r="L15" s="99"/>
      <c r="M15" s="99"/>
      <c r="N15" s="99"/>
      <c r="O15" s="99"/>
      <c r="P15" s="99"/>
      <c r="Q15" s="99"/>
    </row>
    <row r="18" spans="2:17" ht="15.75" x14ac:dyDescent="0.25">
      <c r="B18" s="39" t="s">
        <v>277</v>
      </c>
      <c r="C18" s="55"/>
      <c r="D18" s="77"/>
      <c r="E18" s="55"/>
      <c r="F18" s="55"/>
      <c r="G18" s="55"/>
      <c r="H18" s="76"/>
      <c r="I18" s="76"/>
      <c r="J18" s="55"/>
      <c r="K18" s="55"/>
      <c r="L18" s="78"/>
      <c r="M18" s="78"/>
      <c r="N18" s="78"/>
      <c r="O18" s="78"/>
      <c r="P18" s="78"/>
      <c r="Q18" s="78"/>
    </row>
    <row r="19" spans="2:17" ht="15.75" x14ac:dyDescent="0.25">
      <c r="E19" s="416" t="s">
        <v>234</v>
      </c>
      <c r="F19" s="416"/>
      <c r="G19" s="416"/>
      <c r="H19" s="416"/>
      <c r="I19" s="416"/>
      <c r="J19" s="416"/>
      <c r="L19" s="416" t="s">
        <v>78</v>
      </c>
      <c r="M19" s="416"/>
      <c r="N19" s="416"/>
      <c r="O19" s="416"/>
      <c r="P19" s="416"/>
      <c r="Q19" s="416"/>
    </row>
    <row r="20" spans="2:17" ht="15.75" x14ac:dyDescent="0.25">
      <c r="E20" s="45">
        <f t="shared" ref="E20:J20" si="7">E4</f>
        <v>2023</v>
      </c>
      <c r="F20" s="45">
        <f t="shared" si="7"/>
        <v>2024</v>
      </c>
      <c r="G20" s="45">
        <f t="shared" si="7"/>
        <v>2025</v>
      </c>
      <c r="H20" s="45">
        <f t="shared" si="7"/>
        <v>2026</v>
      </c>
      <c r="I20" s="45">
        <f t="shared" si="7"/>
        <v>2027</v>
      </c>
      <c r="J20" s="45">
        <f t="shared" si="7"/>
        <v>2028</v>
      </c>
      <c r="K20" s="76"/>
      <c r="L20" s="45">
        <f t="shared" ref="L20:Q20" si="8">E20</f>
        <v>2023</v>
      </c>
      <c r="M20" s="45">
        <f t="shared" si="8"/>
        <v>2024</v>
      </c>
      <c r="N20" s="45">
        <f t="shared" si="8"/>
        <v>2025</v>
      </c>
      <c r="O20" s="45">
        <f t="shared" si="8"/>
        <v>2026</v>
      </c>
      <c r="P20" s="45">
        <f t="shared" si="8"/>
        <v>2027</v>
      </c>
      <c r="Q20" s="45">
        <f t="shared" si="8"/>
        <v>2028</v>
      </c>
    </row>
    <row r="21" spans="2:17" ht="15.75" x14ac:dyDescent="0.25">
      <c r="B21" s="51" t="s">
        <v>1</v>
      </c>
      <c r="C21" s="51" t="s">
        <v>2</v>
      </c>
      <c r="D21" s="33"/>
      <c r="E21" s="46" t="s">
        <v>72</v>
      </c>
      <c r="F21" s="46" t="s">
        <v>72</v>
      </c>
      <c r="G21" s="46" t="s">
        <v>72</v>
      </c>
      <c r="H21" s="46" t="s">
        <v>72</v>
      </c>
      <c r="I21" s="46" t="s">
        <v>72</v>
      </c>
      <c r="J21" s="46" t="s">
        <v>72</v>
      </c>
      <c r="K21" s="76"/>
      <c r="L21" s="102" t="s">
        <v>73</v>
      </c>
      <c r="M21" s="102" t="s">
        <v>73</v>
      </c>
      <c r="N21" s="102" t="s">
        <v>73</v>
      </c>
      <c r="O21" s="102" t="s">
        <v>73</v>
      </c>
      <c r="P21" s="102" t="s">
        <v>73</v>
      </c>
      <c r="Q21" s="102" t="s">
        <v>73</v>
      </c>
    </row>
    <row r="22" spans="2:17" x14ac:dyDescent="0.25">
      <c r="B22" s="47" t="s">
        <v>4</v>
      </c>
      <c r="C22" s="47" t="s">
        <v>5</v>
      </c>
      <c r="D22" s="47" t="s">
        <v>6</v>
      </c>
      <c r="E22" s="47" t="s">
        <v>7</v>
      </c>
      <c r="F22" s="47" t="s">
        <v>8</v>
      </c>
      <c r="G22" s="47" t="s">
        <v>9</v>
      </c>
      <c r="H22" s="47" t="s">
        <v>10</v>
      </c>
      <c r="I22" s="47" t="s">
        <v>11</v>
      </c>
      <c r="J22" s="47" t="s">
        <v>27</v>
      </c>
      <c r="K22" s="83"/>
      <c r="L22" s="48" t="s">
        <v>30</v>
      </c>
      <c r="M22" s="48" t="s">
        <v>33</v>
      </c>
      <c r="N22" s="48" t="s">
        <v>35</v>
      </c>
      <c r="O22" s="48" t="s">
        <v>37</v>
      </c>
      <c r="P22" s="48" t="s">
        <v>39</v>
      </c>
      <c r="Q22" s="48" t="s">
        <v>41</v>
      </c>
    </row>
    <row r="23" spans="2:17" ht="15.75" x14ac:dyDescent="0.25">
      <c r="B23" s="419" t="s">
        <v>235</v>
      </c>
      <c r="C23" s="419"/>
      <c r="D23" s="91" t="s">
        <v>4</v>
      </c>
      <c r="E23" s="92">
        <f t="shared" ref="E23:J23" si="9">E24</f>
        <v>0</v>
      </c>
      <c r="F23" s="92">
        <f t="shared" si="9"/>
        <v>0</v>
      </c>
      <c r="G23" s="92">
        <f t="shared" si="9"/>
        <v>0</v>
      </c>
      <c r="H23" s="92">
        <f t="shared" si="9"/>
        <v>0</v>
      </c>
      <c r="I23" s="92">
        <f t="shared" si="9"/>
        <v>0</v>
      </c>
      <c r="J23" s="92">
        <f t="shared" si="9"/>
        <v>0</v>
      </c>
      <c r="K23" s="84"/>
      <c r="L23" s="92">
        <f t="shared" ref="L23:Q23" si="10">L24</f>
        <v>0</v>
      </c>
      <c r="M23" s="92">
        <f t="shared" si="10"/>
        <v>0</v>
      </c>
      <c r="N23" s="92">
        <f t="shared" si="10"/>
        <v>0</v>
      </c>
      <c r="O23" s="92">
        <f t="shared" si="10"/>
        <v>0</v>
      </c>
      <c r="P23" s="92">
        <f t="shared" si="10"/>
        <v>0</v>
      </c>
      <c r="Q23" s="92">
        <f t="shared" si="10"/>
        <v>0</v>
      </c>
    </row>
    <row r="24" spans="2:17" ht="15.75" x14ac:dyDescent="0.25">
      <c r="B24" s="93" t="s">
        <v>49</v>
      </c>
      <c r="C24" s="94" t="s">
        <v>365</v>
      </c>
      <c r="D24" s="95" t="s">
        <v>5</v>
      </c>
      <c r="E24" s="96">
        <f t="shared" ref="E24:J24" si="11">SUM(E25:E27)</f>
        <v>0</v>
      </c>
      <c r="F24" s="96">
        <f t="shared" si="11"/>
        <v>0</v>
      </c>
      <c r="G24" s="96">
        <f t="shared" si="11"/>
        <v>0</v>
      </c>
      <c r="H24" s="96">
        <f t="shared" si="11"/>
        <v>0</v>
      </c>
      <c r="I24" s="96">
        <f t="shared" si="11"/>
        <v>0</v>
      </c>
      <c r="J24" s="96">
        <f t="shared" si="11"/>
        <v>0</v>
      </c>
      <c r="K24" s="85"/>
      <c r="L24" s="96">
        <f t="shared" ref="L24:Q24" si="12">SUM(L25:L27)</f>
        <v>0</v>
      </c>
      <c r="M24" s="96">
        <f t="shared" si="12"/>
        <v>0</v>
      </c>
      <c r="N24" s="96">
        <f t="shared" si="12"/>
        <v>0</v>
      </c>
      <c r="O24" s="96">
        <f t="shared" si="12"/>
        <v>0</v>
      </c>
      <c r="P24" s="96">
        <f t="shared" si="12"/>
        <v>0</v>
      </c>
      <c r="Q24" s="96">
        <f t="shared" si="12"/>
        <v>0</v>
      </c>
    </row>
    <row r="25" spans="2:17" ht="15.75" x14ac:dyDescent="0.25">
      <c r="B25" s="97" t="s">
        <v>80</v>
      </c>
      <c r="C25" s="98" t="s">
        <v>187</v>
      </c>
      <c r="D25" s="104" t="s">
        <v>6</v>
      </c>
      <c r="E25" s="105"/>
      <c r="F25" s="105"/>
      <c r="G25" s="105"/>
      <c r="H25" s="105"/>
      <c r="I25" s="105"/>
      <c r="J25" s="105"/>
      <c r="K25" s="86"/>
      <c r="L25" s="105"/>
      <c r="M25" s="105"/>
      <c r="N25" s="105"/>
      <c r="O25" s="105"/>
      <c r="P25" s="105"/>
      <c r="Q25" s="105"/>
    </row>
    <row r="26" spans="2:17" ht="15.75" x14ac:dyDescent="0.25">
      <c r="B26" s="97" t="s">
        <v>83</v>
      </c>
      <c r="C26" s="98" t="s">
        <v>152</v>
      </c>
      <c r="D26" s="104" t="s">
        <v>7</v>
      </c>
      <c r="E26" s="105"/>
      <c r="F26" s="105"/>
      <c r="G26" s="105"/>
      <c r="H26" s="105"/>
      <c r="I26" s="105"/>
      <c r="J26" s="105"/>
      <c r="K26" s="86"/>
      <c r="L26" s="105"/>
      <c r="M26" s="105"/>
      <c r="N26" s="105"/>
      <c r="O26" s="105"/>
      <c r="P26" s="105"/>
      <c r="Q26" s="105"/>
    </row>
    <row r="27" spans="2:17" ht="15.75" x14ac:dyDescent="0.25">
      <c r="B27" s="97" t="s">
        <v>85</v>
      </c>
      <c r="C27" s="98" t="s">
        <v>153</v>
      </c>
      <c r="D27" s="104" t="s">
        <v>8</v>
      </c>
      <c r="E27" s="105"/>
      <c r="F27" s="105"/>
      <c r="G27" s="105"/>
      <c r="H27" s="105"/>
      <c r="I27" s="105"/>
      <c r="J27" s="105"/>
      <c r="K27" s="86"/>
      <c r="L27" s="105"/>
      <c r="M27" s="105"/>
      <c r="N27" s="105"/>
      <c r="O27" s="105"/>
      <c r="P27" s="105"/>
      <c r="Q27" s="105"/>
    </row>
    <row r="28" spans="2:17" ht="15.75" x14ac:dyDescent="0.25">
      <c r="C28" s="55"/>
      <c r="D28" s="77"/>
      <c r="E28" s="55"/>
      <c r="F28" s="55"/>
      <c r="G28" s="55"/>
      <c r="H28" s="76"/>
      <c r="I28" s="76"/>
      <c r="J28" s="55"/>
      <c r="K28" s="55"/>
    </row>
    <row r="29" spans="2:17" ht="15.75" x14ac:dyDescent="0.25">
      <c r="C29" s="55"/>
      <c r="D29" s="77"/>
      <c r="E29" s="55"/>
      <c r="F29" s="55"/>
      <c r="G29" s="55"/>
      <c r="H29" s="76"/>
      <c r="I29" s="76"/>
      <c r="J29" s="55"/>
      <c r="K29" s="55"/>
    </row>
    <row r="30" spans="2:17" ht="15.75" x14ac:dyDescent="0.25">
      <c r="B30" s="39" t="s">
        <v>279</v>
      </c>
      <c r="C30" s="55"/>
      <c r="D30" s="77"/>
      <c r="E30" s="55"/>
      <c r="F30" s="240"/>
      <c r="G30" s="55"/>
      <c r="H30" s="76"/>
      <c r="I30" s="76"/>
      <c r="J30" s="55"/>
      <c r="K30" s="55"/>
    </row>
    <row r="31" spans="2:17" ht="15" customHeight="1" x14ac:dyDescent="0.25">
      <c r="E31" s="416" t="s">
        <v>234</v>
      </c>
      <c r="F31" s="416"/>
      <c r="G31" s="416"/>
      <c r="H31" s="416"/>
      <c r="I31" s="416"/>
      <c r="J31" s="416"/>
    </row>
    <row r="32" spans="2:17" ht="15.75" x14ac:dyDescent="0.25">
      <c r="E32" s="45">
        <f t="shared" ref="E32:J32" si="13">E4</f>
        <v>2023</v>
      </c>
      <c r="F32" s="45">
        <f t="shared" si="13"/>
        <v>2024</v>
      </c>
      <c r="G32" s="45">
        <f t="shared" si="13"/>
        <v>2025</v>
      </c>
      <c r="H32" s="45">
        <f t="shared" si="13"/>
        <v>2026</v>
      </c>
      <c r="I32" s="45">
        <f t="shared" si="13"/>
        <v>2027</v>
      </c>
      <c r="J32" s="45">
        <f t="shared" si="13"/>
        <v>2028</v>
      </c>
      <c r="K32" s="76"/>
    </row>
    <row r="33" spans="2:17" ht="15.75" x14ac:dyDescent="0.25">
      <c r="B33" s="51" t="s">
        <v>1</v>
      </c>
      <c r="C33" s="51" t="s">
        <v>2</v>
      </c>
      <c r="D33" s="33"/>
      <c r="E33" s="46" t="s">
        <v>72</v>
      </c>
      <c r="F33" s="46" t="s">
        <v>72</v>
      </c>
      <c r="G33" s="46" t="s">
        <v>72</v>
      </c>
      <c r="H33" s="46" t="s">
        <v>72</v>
      </c>
      <c r="I33" s="46" t="s">
        <v>72</v>
      </c>
      <c r="J33" s="46" t="s">
        <v>72</v>
      </c>
      <c r="K33" s="76"/>
    </row>
    <row r="34" spans="2:17" x14ac:dyDescent="0.25">
      <c r="B34" s="47" t="s">
        <v>4</v>
      </c>
      <c r="C34" s="47" t="s">
        <v>5</v>
      </c>
      <c r="D34" s="47" t="s">
        <v>6</v>
      </c>
      <c r="E34" s="47" t="s">
        <v>7</v>
      </c>
      <c r="F34" s="47" t="s">
        <v>8</v>
      </c>
      <c r="G34" s="47" t="s">
        <v>9</v>
      </c>
      <c r="H34" s="47" t="s">
        <v>10</v>
      </c>
      <c r="I34" s="47" t="s">
        <v>11</v>
      </c>
      <c r="J34" s="47" t="s">
        <v>27</v>
      </c>
      <c r="K34" s="83"/>
    </row>
    <row r="35" spans="2:17" ht="15.75" x14ac:dyDescent="0.25">
      <c r="B35" s="419" t="s">
        <v>236</v>
      </c>
      <c r="C35" s="419"/>
      <c r="D35" s="91" t="s">
        <v>4</v>
      </c>
      <c r="E35" s="92">
        <f t="shared" ref="E35:J35" si="14">E36+E40</f>
        <v>0</v>
      </c>
      <c r="F35" s="92">
        <f t="shared" si="14"/>
        <v>0</v>
      </c>
      <c r="G35" s="92">
        <f t="shared" si="14"/>
        <v>0</v>
      </c>
      <c r="H35" s="92">
        <f t="shared" si="14"/>
        <v>0</v>
      </c>
      <c r="I35" s="92">
        <f t="shared" si="14"/>
        <v>0</v>
      </c>
      <c r="J35" s="92">
        <f t="shared" si="14"/>
        <v>0</v>
      </c>
      <c r="K35" s="84"/>
    </row>
    <row r="36" spans="2:17" ht="15.75" x14ac:dyDescent="0.25">
      <c r="B36" s="93" t="s">
        <v>49</v>
      </c>
      <c r="C36" s="94" t="s">
        <v>365</v>
      </c>
      <c r="D36" s="95" t="s">
        <v>5</v>
      </c>
      <c r="E36" s="96">
        <f t="shared" ref="E36:J36" si="15">SUM(E37:E39)</f>
        <v>0</v>
      </c>
      <c r="F36" s="96">
        <f t="shared" si="15"/>
        <v>0</v>
      </c>
      <c r="G36" s="96">
        <f t="shared" si="15"/>
        <v>0</v>
      </c>
      <c r="H36" s="96">
        <f t="shared" si="15"/>
        <v>0</v>
      </c>
      <c r="I36" s="96">
        <f t="shared" si="15"/>
        <v>0</v>
      </c>
      <c r="J36" s="96">
        <f t="shared" si="15"/>
        <v>0</v>
      </c>
      <c r="K36" s="85"/>
    </row>
    <row r="37" spans="2:17" ht="15.75" x14ac:dyDescent="0.25">
      <c r="B37" s="97" t="s">
        <v>80</v>
      </c>
      <c r="C37" s="98" t="s">
        <v>187</v>
      </c>
      <c r="D37" s="104" t="s">
        <v>6</v>
      </c>
      <c r="E37" s="105"/>
      <c r="F37" s="105"/>
      <c r="G37" s="105"/>
      <c r="H37" s="105"/>
      <c r="I37" s="105"/>
      <c r="J37" s="105"/>
      <c r="K37" s="86"/>
    </row>
    <row r="38" spans="2:17" ht="15.75" x14ac:dyDescent="0.25">
      <c r="B38" s="97" t="s">
        <v>83</v>
      </c>
      <c r="C38" s="98" t="s">
        <v>152</v>
      </c>
      <c r="D38" s="104" t="s">
        <v>7</v>
      </c>
      <c r="E38" s="105"/>
      <c r="F38" s="105"/>
      <c r="G38" s="105"/>
      <c r="H38" s="105"/>
      <c r="I38" s="105"/>
      <c r="J38" s="105"/>
      <c r="K38" s="86"/>
    </row>
    <row r="39" spans="2:17" ht="15.75" x14ac:dyDescent="0.25">
      <c r="B39" s="97" t="s">
        <v>85</v>
      </c>
      <c r="C39" s="98" t="s">
        <v>153</v>
      </c>
      <c r="D39" s="104" t="s">
        <v>8</v>
      </c>
      <c r="E39" s="105"/>
      <c r="F39" s="105"/>
      <c r="G39" s="105"/>
      <c r="H39" s="105"/>
      <c r="I39" s="105"/>
      <c r="J39" s="105"/>
      <c r="K39" s="86"/>
    </row>
    <row r="40" spans="2:17" ht="15.75" x14ac:dyDescent="0.25">
      <c r="B40" s="100" t="s">
        <v>151</v>
      </c>
      <c r="C40" s="101" t="s">
        <v>366</v>
      </c>
      <c r="D40" s="103" t="s">
        <v>9</v>
      </c>
      <c r="E40" s="96">
        <f t="shared" ref="E40:J40" si="16">SUM(E41:E43)</f>
        <v>0</v>
      </c>
      <c r="F40" s="96">
        <f t="shared" si="16"/>
        <v>0</v>
      </c>
      <c r="G40" s="96">
        <f t="shared" si="16"/>
        <v>0</v>
      </c>
      <c r="H40" s="96">
        <f t="shared" si="16"/>
        <v>0</v>
      </c>
      <c r="I40" s="96">
        <f t="shared" si="16"/>
        <v>0</v>
      </c>
      <c r="J40" s="96">
        <f t="shared" si="16"/>
        <v>0</v>
      </c>
      <c r="K40" s="87"/>
    </row>
    <row r="41" spans="2:17" ht="15.75" x14ac:dyDescent="0.25">
      <c r="B41" s="97" t="s">
        <v>109</v>
      </c>
      <c r="C41" s="98" t="s">
        <v>187</v>
      </c>
      <c r="D41" s="104" t="s">
        <v>10</v>
      </c>
      <c r="E41" s="99"/>
      <c r="F41" s="99"/>
      <c r="G41" s="99"/>
      <c r="H41" s="99"/>
      <c r="I41" s="99"/>
      <c r="J41" s="99"/>
      <c r="K41" s="86"/>
    </row>
    <row r="42" spans="2:17" ht="15.75" x14ac:dyDescent="0.25">
      <c r="B42" s="97" t="s">
        <v>112</v>
      </c>
      <c r="C42" s="98" t="s">
        <v>152</v>
      </c>
      <c r="D42" s="104" t="s">
        <v>11</v>
      </c>
      <c r="E42" s="99"/>
      <c r="F42" s="99"/>
      <c r="G42" s="99"/>
      <c r="H42" s="99"/>
      <c r="I42" s="99"/>
      <c r="J42" s="99"/>
      <c r="K42" s="86"/>
    </row>
    <row r="43" spans="2:17" ht="15.75" x14ac:dyDescent="0.25">
      <c r="B43" s="97" t="s">
        <v>114</v>
      </c>
      <c r="C43" s="98" t="s">
        <v>153</v>
      </c>
      <c r="D43" s="104" t="s">
        <v>27</v>
      </c>
      <c r="E43" s="99"/>
      <c r="F43" s="99"/>
      <c r="G43" s="99"/>
      <c r="H43" s="99"/>
      <c r="I43" s="99"/>
      <c r="J43" s="99"/>
      <c r="K43" s="86"/>
    </row>
    <row r="46" spans="2:17" ht="15.75" x14ac:dyDescent="0.25">
      <c r="B46" s="58" t="s">
        <v>390</v>
      </c>
      <c r="E46" s="108"/>
      <c r="F46" s="108"/>
      <c r="G46" s="108"/>
      <c r="H46" s="108"/>
      <c r="I46" s="106"/>
      <c r="J46" s="60"/>
    </row>
    <row r="47" spans="2:17" ht="15.75" x14ac:dyDescent="0.25">
      <c r="E47" s="416" t="s">
        <v>234</v>
      </c>
      <c r="F47" s="416"/>
      <c r="G47" s="416"/>
      <c r="H47" s="416"/>
      <c r="I47" s="416"/>
      <c r="J47" s="416"/>
      <c r="L47" s="416" t="s">
        <v>78</v>
      </c>
      <c r="M47" s="416"/>
      <c r="N47" s="416"/>
      <c r="O47" s="416"/>
      <c r="P47" s="416"/>
      <c r="Q47" s="416"/>
    </row>
    <row r="48" spans="2:17" ht="15.75" x14ac:dyDescent="0.25">
      <c r="E48" s="45">
        <f t="shared" ref="E48:J48" si="17">E32</f>
        <v>2023</v>
      </c>
      <c r="F48" s="45">
        <f t="shared" si="17"/>
        <v>2024</v>
      </c>
      <c r="G48" s="45">
        <f t="shared" si="17"/>
        <v>2025</v>
      </c>
      <c r="H48" s="45">
        <f t="shared" si="17"/>
        <v>2026</v>
      </c>
      <c r="I48" s="45">
        <f t="shared" si="17"/>
        <v>2027</v>
      </c>
      <c r="J48" s="45">
        <f t="shared" si="17"/>
        <v>2028</v>
      </c>
      <c r="L48" s="45">
        <f t="shared" ref="L48:Q48" si="18">E48</f>
        <v>2023</v>
      </c>
      <c r="M48" s="45">
        <f t="shared" si="18"/>
        <v>2024</v>
      </c>
      <c r="N48" s="45">
        <f t="shared" si="18"/>
        <v>2025</v>
      </c>
      <c r="O48" s="45">
        <f t="shared" si="18"/>
        <v>2026</v>
      </c>
      <c r="P48" s="45">
        <f t="shared" si="18"/>
        <v>2027</v>
      </c>
      <c r="Q48" s="45">
        <f t="shared" si="18"/>
        <v>2028</v>
      </c>
    </row>
    <row r="49" spans="2:17" ht="15.75" x14ac:dyDescent="0.25">
      <c r="B49" s="51" t="s">
        <v>1</v>
      </c>
      <c r="C49" s="51" t="s">
        <v>2</v>
      </c>
      <c r="D49" s="33"/>
      <c r="E49" s="46" t="s">
        <v>72</v>
      </c>
      <c r="F49" s="46" t="s">
        <v>72</v>
      </c>
      <c r="G49" s="46" t="s">
        <v>72</v>
      </c>
      <c r="H49" s="46" t="s">
        <v>72</v>
      </c>
      <c r="I49" s="46" t="s">
        <v>72</v>
      </c>
      <c r="J49" s="46" t="s">
        <v>72</v>
      </c>
      <c r="L49" s="46" t="s">
        <v>73</v>
      </c>
      <c r="M49" s="46" t="s">
        <v>73</v>
      </c>
      <c r="N49" s="46" t="s">
        <v>73</v>
      </c>
      <c r="O49" s="46" t="s">
        <v>73</v>
      </c>
      <c r="P49" s="46" t="s">
        <v>73</v>
      </c>
      <c r="Q49" s="46" t="s">
        <v>73</v>
      </c>
    </row>
    <row r="50" spans="2:17" x14ac:dyDescent="0.25">
      <c r="B50" s="47" t="s">
        <v>4</v>
      </c>
      <c r="C50" s="47" t="s">
        <v>5</v>
      </c>
      <c r="D50" s="47" t="s">
        <v>6</v>
      </c>
      <c r="E50" s="47" t="s">
        <v>7</v>
      </c>
      <c r="F50" s="47" t="s">
        <v>8</v>
      </c>
      <c r="G50" s="47" t="s">
        <v>9</v>
      </c>
      <c r="H50" s="47" t="s">
        <v>10</v>
      </c>
      <c r="I50" s="47" t="s">
        <v>11</v>
      </c>
      <c r="J50" s="47" t="s">
        <v>27</v>
      </c>
      <c r="L50" s="48" t="s">
        <v>30</v>
      </c>
      <c r="M50" s="48" t="s">
        <v>33</v>
      </c>
      <c r="N50" s="48" t="s">
        <v>35</v>
      </c>
      <c r="O50" s="48" t="s">
        <v>37</v>
      </c>
      <c r="P50" s="48" t="s">
        <v>39</v>
      </c>
      <c r="Q50" s="48" t="s">
        <v>41</v>
      </c>
    </row>
    <row r="51" spans="2:17" ht="16.5" x14ac:dyDescent="0.25">
      <c r="B51" s="20">
        <v>1</v>
      </c>
      <c r="C51" s="20" t="s">
        <v>158</v>
      </c>
      <c r="D51" s="110" t="s">
        <v>4</v>
      </c>
      <c r="E51" s="109">
        <f t="shared" ref="E51:J51" si="19">SUM(E52:E54)</f>
        <v>0</v>
      </c>
      <c r="F51" s="109">
        <f t="shared" si="19"/>
        <v>0</v>
      </c>
      <c r="G51" s="109">
        <f t="shared" si="19"/>
        <v>0</v>
      </c>
      <c r="H51" s="109">
        <f t="shared" si="19"/>
        <v>0</v>
      </c>
      <c r="I51" s="109">
        <f t="shared" si="19"/>
        <v>0</v>
      </c>
      <c r="J51" s="109">
        <f t="shared" si="19"/>
        <v>0</v>
      </c>
      <c r="L51" s="109">
        <f t="shared" ref="L51:Q51" si="20">SUM(L52:L54)</f>
        <v>0</v>
      </c>
      <c r="M51" s="109">
        <f t="shared" si="20"/>
        <v>0</v>
      </c>
      <c r="N51" s="109">
        <f t="shared" si="20"/>
        <v>0</v>
      </c>
      <c r="O51" s="109">
        <f t="shared" si="20"/>
        <v>0</v>
      </c>
      <c r="P51" s="109">
        <f t="shared" si="20"/>
        <v>0</v>
      </c>
      <c r="Q51" s="109">
        <f t="shared" si="20"/>
        <v>0</v>
      </c>
    </row>
    <row r="52" spans="2:17" ht="15.75" x14ac:dyDescent="0.25">
      <c r="B52" s="235" t="s">
        <v>80</v>
      </c>
      <c r="C52" s="236" t="s">
        <v>155</v>
      </c>
      <c r="D52" s="237" t="s">
        <v>5</v>
      </c>
      <c r="E52" s="142"/>
      <c r="F52" s="142"/>
      <c r="G52" s="142"/>
      <c r="H52" s="142"/>
      <c r="I52" s="142"/>
      <c r="J52" s="142"/>
      <c r="L52" s="142"/>
      <c r="M52" s="142"/>
      <c r="N52" s="142"/>
      <c r="O52" s="142"/>
      <c r="P52" s="142"/>
      <c r="Q52" s="142"/>
    </row>
    <row r="53" spans="2:17" ht="15.75" x14ac:dyDescent="0.25">
      <c r="B53" s="235" t="s">
        <v>83</v>
      </c>
      <c r="C53" s="236" t="s">
        <v>156</v>
      </c>
      <c r="D53" s="237" t="s">
        <v>6</v>
      </c>
      <c r="E53" s="142"/>
      <c r="F53" s="142"/>
      <c r="G53" s="142"/>
      <c r="H53" s="142"/>
      <c r="I53" s="142"/>
      <c r="J53" s="142"/>
      <c r="L53" s="142"/>
      <c r="M53" s="142"/>
      <c r="N53" s="142"/>
      <c r="O53" s="142"/>
      <c r="P53" s="142"/>
      <c r="Q53" s="142"/>
    </row>
    <row r="54" spans="2:17" ht="15.75" x14ac:dyDescent="0.25">
      <c r="B54" s="235" t="s">
        <v>85</v>
      </c>
      <c r="C54" s="236" t="s">
        <v>157</v>
      </c>
      <c r="D54" s="237" t="s">
        <v>7</v>
      </c>
      <c r="E54" s="142"/>
      <c r="F54" s="142"/>
      <c r="G54" s="142"/>
      <c r="H54" s="142"/>
      <c r="I54" s="142"/>
      <c r="J54" s="142"/>
      <c r="L54" s="142"/>
      <c r="M54" s="142"/>
      <c r="N54" s="142"/>
      <c r="O54" s="142"/>
      <c r="P54" s="142"/>
      <c r="Q54" s="142"/>
    </row>
    <row r="55" spans="2:17" ht="15.75" x14ac:dyDescent="0.25">
      <c r="C55" s="107"/>
      <c r="D55" s="107"/>
      <c r="E55" s="107"/>
      <c r="F55" s="107"/>
      <c r="G55" s="107"/>
      <c r="H55" s="55"/>
      <c r="I55" s="55"/>
      <c r="J55" s="107"/>
    </row>
    <row r="56" spans="2:17" ht="15.75" x14ac:dyDescent="0.25">
      <c r="C56" s="59"/>
      <c r="D56" s="59"/>
      <c r="E56" s="59"/>
      <c r="F56" s="59"/>
      <c r="G56" s="59"/>
      <c r="H56" s="60"/>
      <c r="I56" s="60"/>
      <c r="J56" s="60"/>
      <c r="K56" s="60"/>
    </row>
    <row r="57" spans="2:17" ht="15.75" x14ac:dyDescent="0.25">
      <c r="B57" s="58" t="s">
        <v>391</v>
      </c>
      <c r="C57" s="121"/>
      <c r="D57" s="121"/>
      <c r="E57" s="59"/>
      <c r="F57" s="59"/>
      <c r="G57" s="59"/>
      <c r="H57" s="60"/>
      <c r="I57" s="60"/>
      <c r="J57" s="60"/>
      <c r="K57" s="76"/>
    </row>
    <row r="58" spans="2:17" ht="15.75" x14ac:dyDescent="0.25">
      <c r="B58" s="121"/>
      <c r="C58" s="121"/>
      <c r="D58" s="121"/>
      <c r="E58" s="416" t="s">
        <v>234</v>
      </c>
      <c r="F58" s="416"/>
      <c r="G58" s="416"/>
      <c r="H58" s="416"/>
      <c r="I58" s="416"/>
      <c r="J58" s="416"/>
      <c r="K58" s="76"/>
      <c r="L58" s="416" t="s">
        <v>186</v>
      </c>
      <c r="M58" s="416"/>
      <c r="N58" s="416"/>
      <c r="O58" s="416"/>
      <c r="P58" s="416"/>
      <c r="Q58" s="416"/>
    </row>
    <row r="59" spans="2:17" ht="15.75" x14ac:dyDescent="0.25">
      <c r="B59" s="121"/>
      <c r="C59" s="121"/>
      <c r="D59" s="121"/>
      <c r="E59" s="45">
        <f t="shared" ref="E59:J59" si="21">E4</f>
        <v>2023</v>
      </c>
      <c r="F59" s="45">
        <f t="shared" si="21"/>
        <v>2024</v>
      </c>
      <c r="G59" s="45">
        <f t="shared" si="21"/>
        <v>2025</v>
      </c>
      <c r="H59" s="45">
        <f t="shared" si="21"/>
        <v>2026</v>
      </c>
      <c r="I59" s="45">
        <f t="shared" si="21"/>
        <v>2027</v>
      </c>
      <c r="J59" s="45">
        <f t="shared" si="21"/>
        <v>2028</v>
      </c>
      <c r="K59" s="76"/>
      <c r="L59" s="45">
        <f t="shared" ref="L59:Q59" si="22">L4</f>
        <v>2023</v>
      </c>
      <c r="M59" s="45">
        <f t="shared" si="22"/>
        <v>2024</v>
      </c>
      <c r="N59" s="45">
        <f t="shared" si="22"/>
        <v>2025</v>
      </c>
      <c r="O59" s="45">
        <f t="shared" si="22"/>
        <v>2026</v>
      </c>
      <c r="P59" s="45">
        <f t="shared" si="22"/>
        <v>2027</v>
      </c>
      <c r="Q59" s="45">
        <f t="shared" si="22"/>
        <v>2028</v>
      </c>
    </row>
    <row r="60" spans="2:17" ht="15.75" x14ac:dyDescent="0.25">
      <c r="B60" s="51" t="s">
        <v>1</v>
      </c>
      <c r="C60" s="51" t="s">
        <v>2</v>
      </c>
      <c r="D60" s="33"/>
      <c r="E60" s="46" t="s">
        <v>72</v>
      </c>
      <c r="F60" s="46" t="s">
        <v>72</v>
      </c>
      <c r="G60" s="46" t="s">
        <v>72</v>
      </c>
      <c r="H60" s="46" t="s">
        <v>72</v>
      </c>
      <c r="I60" s="46" t="s">
        <v>72</v>
      </c>
      <c r="J60" s="46" t="s">
        <v>72</v>
      </c>
      <c r="K60" s="76"/>
      <c r="L60" s="46" t="s">
        <v>73</v>
      </c>
      <c r="M60" s="46" t="s">
        <v>73</v>
      </c>
      <c r="N60" s="46" t="s">
        <v>73</v>
      </c>
      <c r="O60" s="46" t="s">
        <v>73</v>
      </c>
      <c r="P60" s="46" t="s">
        <v>73</v>
      </c>
      <c r="Q60" s="46" t="s">
        <v>73</v>
      </c>
    </row>
    <row r="61" spans="2:17" x14ac:dyDescent="0.25">
      <c r="B61" s="48" t="s">
        <v>4</v>
      </c>
      <c r="C61" s="47" t="s">
        <v>5</v>
      </c>
      <c r="D61" s="47" t="s">
        <v>6</v>
      </c>
      <c r="E61" s="47" t="s">
        <v>7</v>
      </c>
      <c r="F61" s="47" t="s">
        <v>8</v>
      </c>
      <c r="G61" s="47" t="s">
        <v>9</v>
      </c>
      <c r="H61" s="47" t="s">
        <v>10</v>
      </c>
      <c r="I61" s="47" t="s">
        <v>11</v>
      </c>
      <c r="J61" s="47" t="s">
        <v>27</v>
      </c>
      <c r="K61" s="83"/>
      <c r="L61" s="48" t="s">
        <v>30</v>
      </c>
      <c r="M61" s="48" t="s">
        <v>33</v>
      </c>
      <c r="N61" s="48" t="s">
        <v>35</v>
      </c>
      <c r="O61" s="48" t="s">
        <v>37</v>
      </c>
      <c r="P61" s="48" t="s">
        <v>39</v>
      </c>
      <c r="Q61" s="48" t="s">
        <v>41</v>
      </c>
    </row>
    <row r="62" spans="2:17" ht="16.5" x14ac:dyDescent="0.25">
      <c r="B62" s="418" t="s">
        <v>159</v>
      </c>
      <c r="C62" s="418"/>
      <c r="D62" s="118" t="s">
        <v>4</v>
      </c>
      <c r="E62" s="109">
        <f t="shared" ref="E62:J62" si="23">E63+E68+E71+E76+E81</f>
        <v>0</v>
      </c>
      <c r="F62" s="109">
        <f t="shared" si="23"/>
        <v>0</v>
      </c>
      <c r="G62" s="109">
        <f t="shared" si="23"/>
        <v>0</v>
      </c>
      <c r="H62" s="109">
        <f t="shared" si="23"/>
        <v>0</v>
      </c>
      <c r="I62" s="109">
        <f>I63+I68+I71+I76+I81</f>
        <v>0</v>
      </c>
      <c r="J62" s="109">
        <f t="shared" si="23"/>
        <v>0</v>
      </c>
      <c r="K62" s="115"/>
      <c r="L62" s="109">
        <f t="shared" ref="L62:Q62" si="24">L63+L68+L71+L76+L81</f>
        <v>0</v>
      </c>
      <c r="M62" s="109">
        <f t="shared" si="24"/>
        <v>0</v>
      </c>
      <c r="N62" s="109">
        <f t="shared" si="24"/>
        <v>0</v>
      </c>
      <c r="O62" s="109">
        <f t="shared" si="24"/>
        <v>0</v>
      </c>
      <c r="P62" s="109">
        <f t="shared" si="24"/>
        <v>0</v>
      </c>
      <c r="Q62" s="109">
        <f t="shared" si="24"/>
        <v>0</v>
      </c>
    </row>
    <row r="63" spans="2:17" ht="15.75" x14ac:dyDescent="0.25">
      <c r="B63" s="111" t="s">
        <v>0</v>
      </c>
      <c r="C63" s="119" t="s">
        <v>239</v>
      </c>
      <c r="D63" s="112" t="s">
        <v>5</v>
      </c>
      <c r="E63" s="120">
        <f t="shared" ref="E63:J63" si="25">SUM(E64:E67)</f>
        <v>0</v>
      </c>
      <c r="F63" s="120">
        <f t="shared" si="25"/>
        <v>0</v>
      </c>
      <c r="G63" s="120">
        <f t="shared" si="25"/>
        <v>0</v>
      </c>
      <c r="H63" s="120">
        <f t="shared" si="25"/>
        <v>0</v>
      </c>
      <c r="I63" s="120">
        <f t="shared" si="25"/>
        <v>0</v>
      </c>
      <c r="J63" s="120">
        <f t="shared" si="25"/>
        <v>0</v>
      </c>
      <c r="K63" s="116"/>
      <c r="L63" s="120">
        <f t="shared" ref="L63:Q63" si="26">SUM(L64:L66)</f>
        <v>0</v>
      </c>
      <c r="M63" s="120">
        <f t="shared" si="26"/>
        <v>0</v>
      </c>
      <c r="N63" s="120">
        <f t="shared" si="26"/>
        <v>0</v>
      </c>
      <c r="O63" s="120">
        <f t="shared" si="26"/>
        <v>0</v>
      </c>
      <c r="P63" s="120">
        <f t="shared" si="26"/>
        <v>0</v>
      </c>
      <c r="Q63" s="120">
        <f t="shared" si="26"/>
        <v>0</v>
      </c>
    </row>
    <row r="64" spans="2:17" ht="15.75" x14ac:dyDescent="0.25">
      <c r="B64" s="97" t="s">
        <v>80</v>
      </c>
      <c r="C64" s="98" t="s">
        <v>241</v>
      </c>
      <c r="D64" s="104" t="s">
        <v>6</v>
      </c>
      <c r="E64" s="105"/>
      <c r="F64" s="105"/>
      <c r="G64" s="105"/>
      <c r="H64" s="105"/>
      <c r="I64" s="105"/>
      <c r="J64" s="105"/>
      <c r="K64" s="116"/>
      <c r="L64" s="142"/>
      <c r="M64" s="142"/>
      <c r="N64" s="142"/>
      <c r="O64" s="142"/>
      <c r="P64" s="142"/>
      <c r="Q64" s="142"/>
    </row>
    <row r="65" spans="2:17" ht="15.75" x14ac:dyDescent="0.25">
      <c r="B65" s="97" t="s">
        <v>83</v>
      </c>
      <c r="C65" s="98" t="s">
        <v>237</v>
      </c>
      <c r="D65" s="104" t="s">
        <v>7</v>
      </c>
      <c r="E65" s="105"/>
      <c r="F65" s="105"/>
      <c r="G65" s="105"/>
      <c r="H65" s="105"/>
      <c r="I65" s="105"/>
      <c r="J65" s="105"/>
      <c r="K65" s="116"/>
      <c r="L65" s="142"/>
      <c r="M65" s="142"/>
      <c r="N65" s="142"/>
      <c r="O65" s="142"/>
      <c r="P65" s="142"/>
      <c r="Q65" s="142"/>
    </row>
    <row r="66" spans="2:17" ht="15.75" x14ac:dyDescent="0.25">
      <c r="B66" s="97" t="s">
        <v>85</v>
      </c>
      <c r="C66" s="98" t="s">
        <v>238</v>
      </c>
      <c r="D66" s="104" t="s">
        <v>8</v>
      </c>
      <c r="E66" s="105"/>
      <c r="F66" s="105"/>
      <c r="G66" s="105"/>
      <c r="H66" s="105"/>
      <c r="I66" s="105"/>
      <c r="J66" s="105"/>
      <c r="K66" s="116"/>
      <c r="L66" s="142"/>
      <c r="M66" s="142"/>
      <c r="N66" s="142"/>
      <c r="O66" s="142"/>
      <c r="P66" s="142"/>
      <c r="Q66" s="142"/>
    </row>
    <row r="67" spans="2:17" ht="15.75" x14ac:dyDescent="0.25">
      <c r="B67" s="97" t="s">
        <v>89</v>
      </c>
      <c r="C67" s="98" t="s">
        <v>280</v>
      </c>
      <c r="D67" s="104" t="s">
        <v>9</v>
      </c>
      <c r="E67" s="105"/>
      <c r="F67" s="105"/>
      <c r="G67" s="105"/>
      <c r="H67" s="105"/>
      <c r="I67" s="105"/>
      <c r="J67" s="105"/>
      <c r="K67" s="116"/>
      <c r="L67" s="305"/>
      <c r="M67" s="305"/>
      <c r="N67" s="305"/>
      <c r="O67" s="305"/>
      <c r="P67" s="305"/>
      <c r="Q67" s="305"/>
    </row>
    <row r="68" spans="2:17" ht="15.75" x14ac:dyDescent="0.25">
      <c r="B68" s="111" t="s">
        <v>19</v>
      </c>
      <c r="C68" s="119" t="s">
        <v>161</v>
      </c>
      <c r="D68" s="112" t="s">
        <v>10</v>
      </c>
      <c r="E68" s="120">
        <f t="shared" ref="E68:J68" si="27">SUM(E69:E70)</f>
        <v>0</v>
      </c>
      <c r="F68" s="120">
        <f t="shared" si="27"/>
        <v>0</v>
      </c>
      <c r="G68" s="120">
        <f t="shared" si="27"/>
        <v>0</v>
      </c>
      <c r="H68" s="120">
        <f t="shared" si="27"/>
        <v>0</v>
      </c>
      <c r="I68" s="120">
        <f>SUM(I69:I70)</f>
        <v>0</v>
      </c>
      <c r="J68" s="120">
        <f t="shared" si="27"/>
        <v>0</v>
      </c>
      <c r="K68" s="116"/>
      <c r="L68" s="120">
        <f t="shared" ref="L68:Q68" si="28">L69</f>
        <v>0</v>
      </c>
      <c r="M68" s="120">
        <f t="shared" si="28"/>
        <v>0</v>
      </c>
      <c r="N68" s="120">
        <f t="shared" si="28"/>
        <v>0</v>
      </c>
      <c r="O68" s="120">
        <f t="shared" si="28"/>
        <v>0</v>
      </c>
      <c r="P68" s="120">
        <f t="shared" si="28"/>
        <v>0</v>
      </c>
      <c r="Q68" s="120">
        <f t="shared" si="28"/>
        <v>0</v>
      </c>
    </row>
    <row r="69" spans="2:17" ht="15.75" x14ac:dyDescent="0.25">
      <c r="B69" s="97" t="s">
        <v>109</v>
      </c>
      <c r="C69" s="98" t="s">
        <v>241</v>
      </c>
      <c r="D69" s="104" t="s">
        <v>11</v>
      </c>
      <c r="E69" s="105"/>
      <c r="F69" s="105"/>
      <c r="G69" s="105"/>
      <c r="H69" s="105"/>
      <c r="I69" s="105"/>
      <c r="J69" s="105"/>
      <c r="K69" s="116"/>
      <c r="L69" s="142"/>
      <c r="M69" s="142"/>
      <c r="N69" s="142"/>
      <c r="O69" s="142"/>
      <c r="P69" s="142"/>
      <c r="Q69" s="142"/>
    </row>
    <row r="70" spans="2:17" ht="15.75" x14ac:dyDescent="0.25">
      <c r="B70" s="97" t="s">
        <v>112</v>
      </c>
      <c r="C70" s="98" t="s">
        <v>280</v>
      </c>
      <c r="D70" s="104" t="s">
        <v>33</v>
      </c>
      <c r="E70" s="105"/>
      <c r="F70" s="105"/>
      <c r="G70" s="105"/>
      <c r="H70" s="105"/>
      <c r="I70" s="105"/>
      <c r="J70" s="105"/>
      <c r="K70" s="116"/>
      <c r="L70" s="305"/>
      <c r="M70" s="305"/>
      <c r="N70" s="305"/>
      <c r="O70" s="305"/>
      <c r="P70" s="305"/>
      <c r="Q70" s="305"/>
    </row>
    <row r="71" spans="2:17" ht="15.75" x14ac:dyDescent="0.25">
      <c r="B71" s="111" t="s">
        <v>28</v>
      </c>
      <c r="C71" s="119" t="s">
        <v>160</v>
      </c>
      <c r="D71" s="112" t="s">
        <v>35</v>
      </c>
      <c r="E71" s="120">
        <f t="shared" ref="E71:J71" si="29">SUM(E72:E75)</f>
        <v>0</v>
      </c>
      <c r="F71" s="120">
        <f t="shared" si="29"/>
        <v>0</v>
      </c>
      <c r="G71" s="120">
        <f t="shared" si="29"/>
        <v>0</v>
      </c>
      <c r="H71" s="120">
        <f t="shared" si="29"/>
        <v>0</v>
      </c>
      <c r="I71" s="120">
        <f t="shared" si="29"/>
        <v>0</v>
      </c>
      <c r="J71" s="120">
        <f t="shared" si="29"/>
        <v>0</v>
      </c>
      <c r="K71" s="116"/>
      <c r="L71" s="120">
        <f t="shared" ref="L71:Q71" si="30">SUM(L72:L74)</f>
        <v>0</v>
      </c>
      <c r="M71" s="120">
        <f t="shared" si="30"/>
        <v>0</v>
      </c>
      <c r="N71" s="120">
        <f t="shared" si="30"/>
        <v>0</v>
      </c>
      <c r="O71" s="120">
        <f t="shared" si="30"/>
        <v>0</v>
      </c>
      <c r="P71" s="120">
        <f t="shared" si="30"/>
        <v>0</v>
      </c>
      <c r="Q71" s="120">
        <f t="shared" si="30"/>
        <v>0</v>
      </c>
    </row>
    <row r="72" spans="2:17" ht="15.75" x14ac:dyDescent="0.25">
      <c r="B72" s="97" t="s">
        <v>122</v>
      </c>
      <c r="C72" s="98" t="s">
        <v>241</v>
      </c>
      <c r="D72" s="104" t="s">
        <v>37</v>
      </c>
      <c r="E72" s="105"/>
      <c r="F72" s="105"/>
      <c r="G72" s="105"/>
      <c r="H72" s="105"/>
      <c r="I72" s="105"/>
      <c r="J72" s="105"/>
      <c r="K72" s="116"/>
      <c r="L72" s="142"/>
      <c r="M72" s="142"/>
      <c r="N72" s="142"/>
      <c r="O72" s="142"/>
      <c r="P72" s="142"/>
      <c r="Q72" s="142"/>
    </row>
    <row r="73" spans="2:17" ht="15.75" x14ac:dyDescent="0.25">
      <c r="B73" s="97" t="s">
        <v>124</v>
      </c>
      <c r="C73" s="98" t="s">
        <v>237</v>
      </c>
      <c r="D73" s="104" t="s">
        <v>39</v>
      </c>
      <c r="E73" s="105"/>
      <c r="F73" s="105"/>
      <c r="G73" s="105"/>
      <c r="H73" s="105"/>
      <c r="I73" s="105"/>
      <c r="J73" s="105"/>
      <c r="K73" s="116"/>
      <c r="L73" s="142"/>
      <c r="M73" s="142"/>
      <c r="N73" s="142"/>
      <c r="O73" s="142"/>
      <c r="P73" s="142"/>
      <c r="Q73" s="142"/>
    </row>
    <row r="74" spans="2:17" ht="15.75" x14ac:dyDescent="0.25">
      <c r="B74" s="97" t="s">
        <v>125</v>
      </c>
      <c r="C74" s="98" t="s">
        <v>238</v>
      </c>
      <c r="D74" s="104" t="s">
        <v>41</v>
      </c>
      <c r="E74" s="105"/>
      <c r="F74" s="105"/>
      <c r="G74" s="105"/>
      <c r="H74" s="105"/>
      <c r="I74" s="105"/>
      <c r="J74" s="105"/>
      <c r="K74" s="116"/>
      <c r="L74" s="142"/>
      <c r="M74" s="142"/>
      <c r="N74" s="142"/>
      <c r="O74" s="142"/>
      <c r="P74" s="142"/>
      <c r="Q74" s="142"/>
    </row>
    <row r="75" spans="2:17" ht="15.75" x14ac:dyDescent="0.25">
      <c r="B75" s="97" t="s">
        <v>126</v>
      </c>
      <c r="C75" s="98" t="s">
        <v>280</v>
      </c>
      <c r="D75" s="104" t="s">
        <v>42</v>
      </c>
      <c r="E75" s="105"/>
      <c r="F75" s="105"/>
      <c r="G75" s="105"/>
      <c r="H75" s="105"/>
      <c r="I75" s="105"/>
      <c r="J75" s="105"/>
      <c r="K75" s="116"/>
      <c r="L75" s="305"/>
      <c r="M75" s="305"/>
      <c r="N75" s="305"/>
      <c r="O75" s="305"/>
      <c r="P75" s="305"/>
      <c r="Q75" s="305"/>
    </row>
    <row r="76" spans="2:17" ht="15.75" x14ac:dyDescent="0.25">
      <c r="B76" s="111" t="s">
        <v>31</v>
      </c>
      <c r="C76" s="119" t="s">
        <v>156</v>
      </c>
      <c r="D76" s="112" t="s">
        <v>43</v>
      </c>
      <c r="E76" s="120">
        <f t="shared" ref="E76:J76" si="31">SUM(E77:E80)</f>
        <v>0</v>
      </c>
      <c r="F76" s="120">
        <f t="shared" si="31"/>
        <v>0</v>
      </c>
      <c r="G76" s="120">
        <f t="shared" si="31"/>
        <v>0</v>
      </c>
      <c r="H76" s="120">
        <f t="shared" si="31"/>
        <v>0</v>
      </c>
      <c r="I76" s="120">
        <f t="shared" si="31"/>
        <v>0</v>
      </c>
      <c r="J76" s="120">
        <f t="shared" si="31"/>
        <v>0</v>
      </c>
      <c r="K76" s="116"/>
      <c r="L76" s="120">
        <f t="shared" ref="L76:Q76" si="32">SUM(L77:L79)</f>
        <v>0</v>
      </c>
      <c r="M76" s="120">
        <f t="shared" si="32"/>
        <v>0</v>
      </c>
      <c r="N76" s="120">
        <f t="shared" si="32"/>
        <v>0</v>
      </c>
      <c r="O76" s="120">
        <f t="shared" si="32"/>
        <v>0</v>
      </c>
      <c r="P76" s="120">
        <f t="shared" si="32"/>
        <v>0</v>
      </c>
      <c r="Q76" s="120">
        <f t="shared" si="32"/>
        <v>0</v>
      </c>
    </row>
    <row r="77" spans="2:17" ht="15.75" x14ac:dyDescent="0.25">
      <c r="B77" s="97" t="s">
        <v>133</v>
      </c>
      <c r="C77" s="98" t="s">
        <v>241</v>
      </c>
      <c r="D77" s="104" t="s">
        <v>44</v>
      </c>
      <c r="E77" s="105"/>
      <c r="F77" s="105"/>
      <c r="G77" s="105"/>
      <c r="H77" s="105"/>
      <c r="I77" s="105"/>
      <c r="J77" s="105"/>
      <c r="K77" s="116"/>
      <c r="L77" s="142"/>
      <c r="M77" s="142"/>
      <c r="N77" s="142"/>
      <c r="O77" s="142"/>
      <c r="P77" s="142"/>
      <c r="Q77" s="142"/>
    </row>
    <row r="78" spans="2:17" ht="15.75" x14ac:dyDescent="0.25">
      <c r="B78" s="97" t="s">
        <v>134</v>
      </c>
      <c r="C78" s="98" t="s">
        <v>237</v>
      </c>
      <c r="D78" s="104" t="s">
        <v>45</v>
      </c>
      <c r="E78" s="105"/>
      <c r="F78" s="105"/>
      <c r="G78" s="105"/>
      <c r="H78" s="105"/>
      <c r="I78" s="105"/>
      <c r="J78" s="105"/>
      <c r="K78" s="116"/>
      <c r="L78" s="142"/>
      <c r="M78" s="142"/>
      <c r="N78" s="142"/>
      <c r="O78" s="142"/>
      <c r="P78" s="142"/>
      <c r="Q78" s="142"/>
    </row>
    <row r="79" spans="2:17" ht="15.75" x14ac:dyDescent="0.25">
      <c r="B79" s="97" t="s">
        <v>135</v>
      </c>
      <c r="C79" s="98" t="s">
        <v>238</v>
      </c>
      <c r="D79" s="104" t="s">
        <v>48</v>
      </c>
      <c r="E79" s="105"/>
      <c r="F79" s="105"/>
      <c r="G79" s="105"/>
      <c r="H79" s="105"/>
      <c r="I79" s="105"/>
      <c r="J79" s="105"/>
      <c r="K79" s="116"/>
      <c r="L79" s="142"/>
      <c r="M79" s="142"/>
      <c r="N79" s="142"/>
      <c r="O79" s="142"/>
      <c r="P79" s="142"/>
      <c r="Q79" s="142"/>
    </row>
    <row r="80" spans="2:17" ht="15.75" x14ac:dyDescent="0.25">
      <c r="B80" s="97" t="s">
        <v>136</v>
      </c>
      <c r="C80" s="98" t="s">
        <v>280</v>
      </c>
      <c r="D80" s="104" t="s">
        <v>50</v>
      </c>
      <c r="E80" s="105"/>
      <c r="F80" s="105"/>
      <c r="G80" s="105"/>
      <c r="H80" s="105"/>
      <c r="I80" s="105"/>
      <c r="J80" s="105"/>
      <c r="K80" s="116"/>
      <c r="L80" s="305"/>
      <c r="M80" s="305"/>
      <c r="N80" s="305"/>
      <c r="O80" s="305"/>
      <c r="P80" s="305"/>
      <c r="Q80" s="305"/>
    </row>
    <row r="81" spans="2:17" ht="15.75" x14ac:dyDescent="0.25">
      <c r="B81" s="111" t="s">
        <v>55</v>
      </c>
      <c r="C81" s="119" t="s">
        <v>157</v>
      </c>
      <c r="D81" s="112" t="s">
        <v>51</v>
      </c>
      <c r="E81" s="120">
        <f t="shared" ref="E81:J81" si="33">SUM(E82:E85)</f>
        <v>0</v>
      </c>
      <c r="F81" s="120">
        <f t="shared" si="33"/>
        <v>0</v>
      </c>
      <c r="G81" s="120">
        <f t="shared" si="33"/>
        <v>0</v>
      </c>
      <c r="H81" s="120">
        <f t="shared" si="33"/>
        <v>0</v>
      </c>
      <c r="I81" s="120">
        <f t="shared" si="33"/>
        <v>0</v>
      </c>
      <c r="J81" s="120">
        <f t="shared" si="33"/>
        <v>0</v>
      </c>
      <c r="K81" s="116"/>
      <c r="L81" s="120">
        <f t="shared" ref="L81:Q81" si="34">SUM(L82:L84)</f>
        <v>0</v>
      </c>
      <c r="M81" s="120">
        <f t="shared" si="34"/>
        <v>0</v>
      </c>
      <c r="N81" s="120">
        <f t="shared" si="34"/>
        <v>0</v>
      </c>
      <c r="O81" s="120">
        <f t="shared" si="34"/>
        <v>0</v>
      </c>
      <c r="P81" s="120">
        <f t="shared" si="34"/>
        <v>0</v>
      </c>
      <c r="Q81" s="120">
        <f t="shared" si="34"/>
        <v>0</v>
      </c>
    </row>
    <row r="82" spans="2:17" ht="15.75" x14ac:dyDescent="0.25">
      <c r="B82" s="97" t="s">
        <v>143</v>
      </c>
      <c r="C82" s="98" t="s">
        <v>241</v>
      </c>
      <c r="D82" s="104" t="s">
        <v>52</v>
      </c>
      <c r="E82" s="105"/>
      <c r="F82" s="105"/>
      <c r="G82" s="105"/>
      <c r="H82" s="105"/>
      <c r="I82" s="105"/>
      <c r="J82" s="105"/>
      <c r="K82" s="116"/>
      <c r="L82" s="142"/>
      <c r="M82" s="142"/>
      <c r="N82" s="142"/>
      <c r="O82" s="142"/>
      <c r="P82" s="142"/>
      <c r="Q82" s="142"/>
    </row>
    <row r="83" spans="2:17" ht="15.75" x14ac:dyDescent="0.25">
      <c r="B83" s="97" t="s">
        <v>144</v>
      </c>
      <c r="C83" s="98" t="s">
        <v>237</v>
      </c>
      <c r="D83" s="104" t="s">
        <v>54</v>
      </c>
      <c r="E83" s="105"/>
      <c r="F83" s="105"/>
      <c r="G83" s="105"/>
      <c r="H83" s="105"/>
      <c r="I83" s="105"/>
      <c r="J83" s="105"/>
      <c r="K83" s="116"/>
      <c r="L83" s="142"/>
      <c r="M83" s="142"/>
      <c r="N83" s="142"/>
      <c r="O83" s="142"/>
      <c r="P83" s="142"/>
      <c r="Q83" s="142"/>
    </row>
    <row r="84" spans="2:17" ht="15.75" x14ac:dyDescent="0.25">
      <c r="B84" s="97" t="s">
        <v>145</v>
      </c>
      <c r="C84" s="98" t="s">
        <v>238</v>
      </c>
      <c r="D84" s="104" t="s">
        <v>57</v>
      </c>
      <c r="E84" s="105"/>
      <c r="F84" s="105"/>
      <c r="G84" s="105"/>
      <c r="H84" s="105"/>
      <c r="I84" s="105"/>
      <c r="J84" s="105"/>
      <c r="K84" s="116"/>
      <c r="L84" s="142"/>
      <c r="M84" s="142"/>
      <c r="N84" s="142"/>
      <c r="O84" s="142"/>
      <c r="P84" s="142"/>
      <c r="Q84" s="142"/>
    </row>
    <row r="85" spans="2:17" ht="15.75" x14ac:dyDescent="0.25">
      <c r="B85" s="97" t="s">
        <v>240</v>
      </c>
      <c r="C85" s="98" t="s">
        <v>280</v>
      </c>
      <c r="D85" s="104" t="s">
        <v>60</v>
      </c>
      <c r="E85" s="105"/>
      <c r="F85" s="105"/>
      <c r="G85" s="105"/>
      <c r="H85" s="105"/>
      <c r="I85" s="105"/>
      <c r="J85" s="105"/>
      <c r="K85" s="116"/>
      <c r="L85" s="305"/>
      <c r="M85" s="305"/>
      <c r="N85" s="305"/>
      <c r="O85" s="305"/>
      <c r="P85" s="305"/>
      <c r="Q85" s="305"/>
    </row>
    <row r="87" spans="2:17" ht="15.75" x14ac:dyDescent="0.25">
      <c r="C87" s="59"/>
      <c r="D87" s="59"/>
      <c r="E87" s="59"/>
      <c r="F87" s="59"/>
      <c r="G87" s="59"/>
      <c r="H87" s="60"/>
      <c r="I87" s="60"/>
      <c r="J87" s="60"/>
      <c r="K87" s="60"/>
    </row>
    <row r="88" spans="2:17" ht="15.75" x14ac:dyDescent="0.25">
      <c r="B88" s="58" t="s">
        <v>342</v>
      </c>
      <c r="C88" s="121"/>
      <c r="D88" s="121"/>
      <c r="E88" s="59"/>
      <c r="F88" s="59"/>
      <c r="G88" s="59"/>
      <c r="H88" s="60"/>
      <c r="I88" s="60"/>
      <c r="J88" s="60"/>
      <c r="K88" s="76"/>
    </row>
    <row r="89" spans="2:17" ht="15" customHeight="1" x14ac:dyDescent="0.25">
      <c r="B89" s="121"/>
      <c r="C89" s="121"/>
      <c r="D89" s="121"/>
      <c r="E89" s="416" t="s">
        <v>234</v>
      </c>
      <c r="F89" s="416"/>
      <c r="G89" s="416"/>
      <c r="H89" s="416"/>
      <c r="I89" s="416"/>
      <c r="J89" s="416"/>
      <c r="K89" s="76"/>
    </row>
    <row r="90" spans="2:17" ht="15.75" x14ac:dyDescent="0.25">
      <c r="B90" s="121"/>
      <c r="C90" s="121"/>
      <c r="D90" s="121"/>
      <c r="E90" s="45">
        <f t="shared" ref="E90:J90" si="35">E4</f>
        <v>2023</v>
      </c>
      <c r="F90" s="45">
        <f t="shared" si="35"/>
        <v>2024</v>
      </c>
      <c r="G90" s="45">
        <f t="shared" si="35"/>
        <v>2025</v>
      </c>
      <c r="H90" s="45">
        <f t="shared" si="35"/>
        <v>2026</v>
      </c>
      <c r="I90" s="45">
        <f t="shared" si="35"/>
        <v>2027</v>
      </c>
      <c r="J90" s="45">
        <f t="shared" si="35"/>
        <v>2028</v>
      </c>
      <c r="K90" s="76"/>
    </row>
    <row r="91" spans="2:17" ht="15.75" x14ac:dyDescent="0.25">
      <c r="B91" s="51" t="s">
        <v>1</v>
      </c>
      <c r="C91" s="51" t="s">
        <v>2</v>
      </c>
      <c r="D91" s="33"/>
      <c r="E91" s="46" t="s">
        <v>72</v>
      </c>
      <c r="F91" s="46" t="s">
        <v>72</v>
      </c>
      <c r="G91" s="46" t="s">
        <v>72</v>
      </c>
      <c r="H91" s="46" t="s">
        <v>72</v>
      </c>
      <c r="I91" s="46" t="s">
        <v>72</v>
      </c>
      <c r="J91" s="46" t="s">
        <v>72</v>
      </c>
      <c r="K91" s="76"/>
    </row>
    <row r="92" spans="2:17" x14ac:dyDescent="0.25">
      <c r="B92" s="48" t="s">
        <v>4</v>
      </c>
      <c r="C92" s="47" t="s">
        <v>5</v>
      </c>
      <c r="D92" s="47" t="s">
        <v>6</v>
      </c>
      <c r="E92" s="47" t="s">
        <v>7</v>
      </c>
      <c r="F92" s="47" t="s">
        <v>8</v>
      </c>
      <c r="G92" s="47" t="s">
        <v>9</v>
      </c>
      <c r="H92" s="47" t="s">
        <v>10</v>
      </c>
      <c r="I92" s="47" t="s">
        <v>11</v>
      </c>
      <c r="J92" s="47" t="s">
        <v>27</v>
      </c>
      <c r="K92" s="83"/>
    </row>
    <row r="93" spans="2:17" ht="16.5" customHeight="1" x14ac:dyDescent="0.25">
      <c r="B93" s="285"/>
      <c r="C93" s="236" t="s">
        <v>242</v>
      </c>
      <c r="D93" s="241" t="s">
        <v>4</v>
      </c>
      <c r="E93" s="242"/>
      <c r="F93" s="242"/>
      <c r="G93" s="242"/>
      <c r="H93" s="242"/>
      <c r="I93" s="242"/>
      <c r="J93" s="242"/>
      <c r="K93" s="115"/>
    </row>
    <row r="96" spans="2:17" ht="15.75" x14ac:dyDescent="0.25">
      <c r="B96" s="39" t="s">
        <v>362</v>
      </c>
      <c r="C96" s="42"/>
      <c r="D96" s="43"/>
      <c r="E96" s="32"/>
      <c r="F96" s="32"/>
      <c r="G96" s="32"/>
      <c r="H96" s="32"/>
      <c r="I96" s="32"/>
      <c r="J96" s="32"/>
      <c r="K96" s="32"/>
      <c r="L96" s="32"/>
    </row>
    <row r="97" spans="2:17" ht="15.75" x14ac:dyDescent="0.25">
      <c r="E97" s="416" t="s">
        <v>234</v>
      </c>
      <c r="F97" s="416"/>
      <c r="G97" s="416"/>
      <c r="H97" s="416"/>
      <c r="I97" s="416"/>
      <c r="J97" s="416"/>
      <c r="L97" s="410" t="s">
        <v>78</v>
      </c>
      <c r="M97" s="411"/>
      <c r="N97" s="411"/>
      <c r="O97" s="411"/>
      <c r="P97" s="411"/>
      <c r="Q97" s="412"/>
    </row>
    <row r="98" spans="2:17" ht="15.75" x14ac:dyDescent="0.25">
      <c r="E98" s="45">
        <f>Podsumowanie!F4</f>
        <v>2023</v>
      </c>
      <c r="F98" s="45">
        <f>Podsumowanie!G4</f>
        <v>2024</v>
      </c>
      <c r="G98" s="45">
        <f>Podsumowanie!H4</f>
        <v>2025</v>
      </c>
      <c r="H98" s="45">
        <f>Podsumowanie!I4</f>
        <v>2026</v>
      </c>
      <c r="I98" s="45">
        <f>Podsumowanie!J4</f>
        <v>2027</v>
      </c>
      <c r="J98" s="45">
        <f>Podsumowanie!K4</f>
        <v>2028</v>
      </c>
      <c r="L98" s="45">
        <f t="shared" ref="L98:Q98" si="36">E98</f>
        <v>2023</v>
      </c>
      <c r="M98" s="45">
        <f t="shared" si="36"/>
        <v>2024</v>
      </c>
      <c r="N98" s="45">
        <f t="shared" si="36"/>
        <v>2025</v>
      </c>
      <c r="O98" s="45">
        <f t="shared" si="36"/>
        <v>2026</v>
      </c>
      <c r="P98" s="45">
        <f t="shared" si="36"/>
        <v>2027</v>
      </c>
      <c r="Q98" s="45">
        <f t="shared" si="36"/>
        <v>2028</v>
      </c>
    </row>
    <row r="99" spans="2:17" ht="15.75" x14ac:dyDescent="0.25">
      <c r="B99" s="51" t="s">
        <v>1</v>
      </c>
      <c r="C99" s="51" t="s">
        <v>2</v>
      </c>
      <c r="D99" s="33"/>
      <c r="E99" s="46" t="s">
        <v>72</v>
      </c>
      <c r="F99" s="46" t="s">
        <v>72</v>
      </c>
      <c r="G99" s="46" t="s">
        <v>72</v>
      </c>
      <c r="H99" s="46" t="s">
        <v>72</v>
      </c>
      <c r="I99" s="46" t="s">
        <v>72</v>
      </c>
      <c r="J99" s="46" t="s">
        <v>72</v>
      </c>
      <c r="L99" s="46" t="s">
        <v>73</v>
      </c>
      <c r="M99" s="46" t="s">
        <v>73</v>
      </c>
      <c r="N99" s="46" t="s">
        <v>73</v>
      </c>
      <c r="O99" s="46" t="s">
        <v>73</v>
      </c>
      <c r="P99" s="46" t="s">
        <v>73</v>
      </c>
      <c r="Q99" s="46" t="s">
        <v>73</v>
      </c>
    </row>
    <row r="100" spans="2:17" x14ac:dyDescent="0.25">
      <c r="B100" s="47" t="s">
        <v>4</v>
      </c>
      <c r="C100" s="47" t="s">
        <v>5</v>
      </c>
      <c r="D100" s="47" t="s">
        <v>6</v>
      </c>
      <c r="E100" s="47" t="s">
        <v>7</v>
      </c>
      <c r="F100" s="47" t="s">
        <v>8</v>
      </c>
      <c r="G100" s="47" t="s">
        <v>9</v>
      </c>
      <c r="H100" s="47" t="s">
        <v>10</v>
      </c>
      <c r="I100" s="47" t="s">
        <v>11</v>
      </c>
      <c r="J100" s="47" t="s">
        <v>27</v>
      </c>
      <c r="L100" s="48" t="s">
        <v>30</v>
      </c>
      <c r="M100" s="48" t="s">
        <v>33</v>
      </c>
      <c r="N100" s="48" t="s">
        <v>35</v>
      </c>
      <c r="O100" s="48" t="s">
        <v>37</v>
      </c>
      <c r="P100" s="48" t="s">
        <v>39</v>
      </c>
      <c r="Q100" s="48" t="s">
        <v>41</v>
      </c>
    </row>
    <row r="101" spans="2:17" ht="16.5" customHeight="1" x14ac:dyDescent="0.25">
      <c r="B101" s="20"/>
      <c r="C101" s="20" t="s">
        <v>333</v>
      </c>
      <c r="D101" s="49" t="s">
        <v>4</v>
      </c>
      <c r="E101" s="50">
        <f t="shared" ref="E101:J101" si="37">SUM(E102:E104)</f>
        <v>0</v>
      </c>
      <c r="F101" s="50">
        <f t="shared" si="37"/>
        <v>0</v>
      </c>
      <c r="G101" s="50">
        <f t="shared" si="37"/>
        <v>0</v>
      </c>
      <c r="H101" s="50">
        <f t="shared" si="37"/>
        <v>0</v>
      </c>
      <c r="I101" s="50">
        <f t="shared" si="37"/>
        <v>0</v>
      </c>
      <c r="J101" s="50">
        <f t="shared" si="37"/>
        <v>0</v>
      </c>
      <c r="L101" s="50">
        <f t="shared" ref="L101:Q101" si="38">SUM(L102:L104)</f>
        <v>0</v>
      </c>
      <c r="M101" s="50">
        <f t="shared" si="38"/>
        <v>0</v>
      </c>
      <c r="N101" s="50">
        <f t="shared" si="38"/>
        <v>0</v>
      </c>
      <c r="O101" s="50">
        <f t="shared" si="38"/>
        <v>0</v>
      </c>
      <c r="P101" s="50">
        <f t="shared" si="38"/>
        <v>0</v>
      </c>
      <c r="Q101" s="50">
        <f t="shared" si="38"/>
        <v>0</v>
      </c>
    </row>
    <row r="102" spans="2:17" x14ac:dyDescent="0.25">
      <c r="B102" s="243" t="s">
        <v>0</v>
      </c>
      <c r="C102" s="244" t="s">
        <v>76</v>
      </c>
      <c r="D102" s="245" t="s">
        <v>5</v>
      </c>
      <c r="E102" s="246"/>
      <c r="F102" s="246"/>
      <c r="G102" s="246"/>
      <c r="H102" s="246"/>
      <c r="I102" s="246"/>
      <c r="J102" s="246"/>
      <c r="L102" s="246"/>
      <c r="M102" s="246"/>
      <c r="N102" s="246"/>
      <c r="O102" s="246"/>
      <c r="P102" s="246"/>
      <c r="Q102" s="246"/>
    </row>
    <row r="103" spans="2:17" x14ac:dyDescent="0.25">
      <c r="B103" s="243" t="s">
        <v>19</v>
      </c>
      <c r="C103" s="244" t="s">
        <v>77</v>
      </c>
      <c r="D103" s="245" t="s">
        <v>6</v>
      </c>
      <c r="E103" s="246"/>
      <c r="F103" s="246"/>
      <c r="G103" s="246"/>
      <c r="H103" s="246"/>
      <c r="I103" s="246"/>
      <c r="J103" s="246"/>
      <c r="L103" s="246"/>
      <c r="M103" s="246"/>
      <c r="N103" s="246"/>
      <c r="O103" s="246"/>
      <c r="P103" s="246"/>
      <c r="Q103" s="246"/>
    </row>
    <row r="104" spans="2:17" x14ac:dyDescent="0.25">
      <c r="B104" s="243" t="s">
        <v>28</v>
      </c>
      <c r="C104" s="244" t="s">
        <v>334</v>
      </c>
      <c r="D104" s="245" t="s">
        <v>7</v>
      </c>
      <c r="E104" s="246"/>
      <c r="F104" s="246"/>
      <c r="G104" s="246"/>
      <c r="H104" s="246"/>
      <c r="I104" s="246"/>
      <c r="J104" s="246"/>
      <c r="L104" s="305"/>
      <c r="M104" s="305"/>
      <c r="N104" s="305"/>
      <c r="O104" s="305"/>
      <c r="P104" s="305"/>
      <c r="Q104" s="305"/>
    </row>
    <row r="107" spans="2:17" ht="15.75" x14ac:dyDescent="0.25">
      <c r="B107" s="58" t="s">
        <v>361</v>
      </c>
      <c r="C107" s="121"/>
      <c r="D107" s="121"/>
      <c r="E107" s="59"/>
      <c r="F107" s="59"/>
      <c r="G107" s="59"/>
      <c r="H107" s="60"/>
      <c r="I107" s="60"/>
      <c r="J107" s="60"/>
    </row>
    <row r="108" spans="2:17" ht="15.75" x14ac:dyDescent="0.25">
      <c r="B108" s="121"/>
      <c r="C108" s="121"/>
      <c r="D108" s="121"/>
      <c r="E108" s="416" t="s">
        <v>234</v>
      </c>
      <c r="F108" s="416"/>
      <c r="G108" s="416"/>
      <c r="H108" s="416"/>
      <c r="I108" s="416"/>
      <c r="J108" s="416"/>
    </row>
    <row r="109" spans="2:17" ht="15.75" x14ac:dyDescent="0.25">
      <c r="B109" s="121"/>
      <c r="C109" s="121"/>
      <c r="D109" s="121"/>
      <c r="E109" s="45">
        <f t="shared" ref="E109:J109" si="39">E90</f>
        <v>2023</v>
      </c>
      <c r="F109" s="45">
        <f t="shared" si="39"/>
        <v>2024</v>
      </c>
      <c r="G109" s="45">
        <f t="shared" si="39"/>
        <v>2025</v>
      </c>
      <c r="H109" s="45">
        <f t="shared" si="39"/>
        <v>2026</v>
      </c>
      <c r="I109" s="45">
        <f t="shared" si="39"/>
        <v>2027</v>
      </c>
      <c r="J109" s="45">
        <f t="shared" si="39"/>
        <v>2028</v>
      </c>
    </row>
    <row r="110" spans="2:17" ht="15.75" x14ac:dyDescent="0.25">
      <c r="B110" s="51" t="s">
        <v>1</v>
      </c>
      <c r="C110" s="51" t="s">
        <v>2</v>
      </c>
      <c r="D110" s="33"/>
      <c r="E110" s="46" t="s">
        <v>72</v>
      </c>
      <c r="F110" s="46" t="s">
        <v>72</v>
      </c>
      <c r="G110" s="46" t="s">
        <v>72</v>
      </c>
      <c r="H110" s="46" t="s">
        <v>72</v>
      </c>
      <c r="I110" s="46" t="s">
        <v>72</v>
      </c>
      <c r="J110" s="46" t="s">
        <v>72</v>
      </c>
    </row>
    <row r="111" spans="2:17" x14ac:dyDescent="0.25">
      <c r="B111" s="48" t="s">
        <v>4</v>
      </c>
      <c r="C111" s="47" t="s">
        <v>5</v>
      </c>
      <c r="D111" s="47" t="s">
        <v>6</v>
      </c>
      <c r="E111" s="47" t="s">
        <v>7</v>
      </c>
      <c r="F111" s="47" t="s">
        <v>8</v>
      </c>
      <c r="G111" s="47" t="s">
        <v>9</v>
      </c>
      <c r="H111" s="47" t="s">
        <v>10</v>
      </c>
      <c r="I111" s="47" t="s">
        <v>11</v>
      </c>
      <c r="J111" s="47" t="s">
        <v>27</v>
      </c>
    </row>
    <row r="112" spans="2:17" ht="16.5" x14ac:dyDescent="0.25">
      <c r="B112" s="285"/>
      <c r="C112" s="236" t="s">
        <v>278</v>
      </c>
      <c r="D112" s="241" t="s">
        <v>4</v>
      </c>
      <c r="E112" s="242"/>
      <c r="F112" s="242"/>
      <c r="G112" s="242"/>
      <c r="H112" s="242"/>
      <c r="I112" s="242"/>
      <c r="J112" s="242"/>
    </row>
    <row r="114" spans="2:3" x14ac:dyDescent="0.25">
      <c r="C114" s="251" t="s">
        <v>367</v>
      </c>
    </row>
    <row r="115" spans="2:3" x14ac:dyDescent="0.25">
      <c r="B115" s="173" t="s">
        <v>0</v>
      </c>
      <c r="C115" s="251" t="s">
        <v>332</v>
      </c>
    </row>
    <row r="116" spans="2:3" x14ac:dyDescent="0.25">
      <c r="B116" s="173" t="s">
        <v>19</v>
      </c>
      <c r="C116" s="251" t="s">
        <v>363</v>
      </c>
    </row>
    <row r="117" spans="2:3" x14ac:dyDescent="0.25">
      <c r="B117" s="173"/>
      <c r="C117" s="251"/>
    </row>
    <row r="118" spans="2:3" x14ac:dyDescent="0.25">
      <c r="B118" s="173"/>
      <c r="C118" s="251"/>
    </row>
    <row r="119" spans="2:3" x14ac:dyDescent="0.25">
      <c r="B119" s="173"/>
      <c r="C119" s="251"/>
    </row>
    <row r="120" spans="2:3" x14ac:dyDescent="0.25">
      <c r="B120" s="173"/>
      <c r="C120" s="251"/>
    </row>
  </sheetData>
  <mergeCells count="17">
    <mergeCell ref="E108:J108"/>
    <mergeCell ref="E47:J47"/>
    <mergeCell ref="E89:J89"/>
    <mergeCell ref="E58:J58"/>
    <mergeCell ref="E97:J97"/>
    <mergeCell ref="L97:Q97"/>
    <mergeCell ref="L58:Q58"/>
    <mergeCell ref="B62:C62"/>
    <mergeCell ref="L47:Q47"/>
    <mergeCell ref="E3:J3"/>
    <mergeCell ref="L3:Q3"/>
    <mergeCell ref="B7:C7"/>
    <mergeCell ref="E31:J31"/>
    <mergeCell ref="L19:Q19"/>
    <mergeCell ref="B35:C35"/>
    <mergeCell ref="E19:J19"/>
    <mergeCell ref="B23:C23"/>
  </mergeCells>
  <pageMargins left="0.7" right="0.7" top="0.75" bottom="0.75" header="0.3" footer="0.3"/>
  <pageSetup paperSize="9" scale="2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B1:AN36"/>
  <sheetViews>
    <sheetView view="pageBreakPreview" zoomScale="70" zoomScaleNormal="25" zoomScaleSheetLayoutView="70" workbookViewId="0">
      <selection activeCell="K32" sqref="K32"/>
    </sheetView>
  </sheetViews>
  <sheetFormatPr defaultRowHeight="15" x14ac:dyDescent="0.25"/>
  <cols>
    <col min="2" max="2" width="6.5703125" customWidth="1"/>
    <col min="3" max="3" width="32.42578125" customWidth="1"/>
    <col min="4" max="4" width="17.42578125" customWidth="1"/>
    <col min="5" max="5" width="22.42578125" customWidth="1"/>
    <col min="6" max="6" width="47.42578125" customWidth="1"/>
    <col min="7" max="8" width="10.85546875" customWidth="1"/>
    <col min="9" max="9" width="14.7109375" customWidth="1"/>
    <col min="10" max="15" width="10.42578125" customWidth="1"/>
    <col min="16" max="16" width="13.140625"/>
    <col min="17" max="17" width="8.7109375" customWidth="1"/>
    <col min="18" max="18" width="45.140625" customWidth="1"/>
    <col min="19" max="19" width="11.42578125" customWidth="1"/>
    <col min="20" max="26" width="8.7109375" customWidth="1"/>
    <col min="27" max="27" width="11.42578125" customWidth="1"/>
    <col min="28" max="28" width="14.28515625" customWidth="1"/>
    <col min="29" max="29" width="15.140625" customWidth="1"/>
    <col min="30" max="33" width="10.42578125" customWidth="1"/>
    <col min="34" max="34" width="10.140625" customWidth="1"/>
    <col min="35" max="36" width="13.140625"/>
    <col min="37" max="39" width="10.7109375" customWidth="1"/>
    <col min="40" max="40" width="23.5703125" customWidth="1"/>
  </cols>
  <sheetData>
    <row r="1" spans="2:40" ht="15.75" x14ac:dyDescent="0.25">
      <c r="B1" s="145"/>
      <c r="C1" s="146"/>
      <c r="D1" s="147"/>
      <c r="E1" s="146"/>
      <c r="F1" s="150"/>
      <c r="G1" s="150"/>
      <c r="H1" s="150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</row>
    <row r="2" spans="2:40" ht="15.75" x14ac:dyDescent="0.25">
      <c r="B2" s="145" t="s">
        <v>319</v>
      </c>
      <c r="C2" s="158"/>
      <c r="D2" s="151"/>
      <c r="E2" s="152"/>
      <c r="F2" s="153"/>
      <c r="G2" s="153"/>
      <c r="H2" s="153"/>
      <c r="I2" s="153"/>
      <c r="J2" s="154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54"/>
      <c r="AE2" s="143"/>
      <c r="AF2" s="143"/>
      <c r="AG2" s="143"/>
      <c r="AH2" s="143"/>
    </row>
    <row r="3" spans="2:40" ht="15.75" customHeight="1" x14ac:dyDescent="0.25">
      <c r="B3" s="437" t="s">
        <v>1</v>
      </c>
      <c r="C3" s="443" t="s">
        <v>188</v>
      </c>
      <c r="D3" s="443" t="s">
        <v>189</v>
      </c>
      <c r="E3" s="443" t="s">
        <v>190</v>
      </c>
      <c r="F3" s="443" t="s">
        <v>191</v>
      </c>
      <c r="G3" s="443" t="s">
        <v>447</v>
      </c>
      <c r="H3" s="443" t="s">
        <v>448</v>
      </c>
      <c r="I3" s="446" t="s">
        <v>192</v>
      </c>
      <c r="J3" s="446"/>
      <c r="K3" s="446"/>
      <c r="L3" s="446"/>
      <c r="M3" s="446"/>
      <c r="N3" s="446"/>
      <c r="O3" s="446"/>
      <c r="P3" s="446"/>
      <c r="Q3" s="155"/>
      <c r="R3" s="449" t="s">
        <v>201</v>
      </c>
      <c r="S3" s="449" t="s">
        <v>202</v>
      </c>
      <c r="T3" s="449"/>
      <c r="U3" s="449"/>
      <c r="V3" s="449"/>
      <c r="W3" s="449"/>
      <c r="X3" s="449"/>
      <c r="Y3" s="449"/>
      <c r="Z3" s="143"/>
      <c r="AA3" s="447" t="s">
        <v>481</v>
      </c>
      <c r="AB3" s="447"/>
      <c r="AC3" s="447"/>
      <c r="AD3" s="447"/>
      <c r="AE3" s="448"/>
      <c r="AF3" s="448"/>
      <c r="AG3" s="448"/>
    </row>
    <row r="4" spans="2:40" ht="30.75" customHeight="1" x14ac:dyDescent="0.25">
      <c r="B4" s="437"/>
      <c r="C4" s="443"/>
      <c r="D4" s="444"/>
      <c r="E4" s="443"/>
      <c r="F4" s="443"/>
      <c r="G4" s="443"/>
      <c r="H4" s="443"/>
      <c r="I4" s="416" t="s">
        <v>3</v>
      </c>
      <c r="J4" s="416"/>
      <c r="K4" s="416"/>
      <c r="L4" s="416"/>
      <c r="M4" s="416"/>
      <c r="N4" s="416"/>
      <c r="O4" s="416"/>
      <c r="P4" s="416"/>
      <c r="Q4" s="76"/>
      <c r="R4" s="449"/>
      <c r="S4" s="450" t="s">
        <v>70</v>
      </c>
      <c r="T4" s="439">
        <f>J5</f>
        <v>2023</v>
      </c>
      <c r="U4" s="439">
        <f t="shared" ref="U4:Y4" si="0">K5</f>
        <v>2024</v>
      </c>
      <c r="V4" s="439">
        <f t="shared" si="0"/>
        <v>2025</v>
      </c>
      <c r="W4" s="439">
        <f t="shared" si="0"/>
        <v>2026</v>
      </c>
      <c r="X4" s="439">
        <f t="shared" si="0"/>
        <v>2027</v>
      </c>
      <c r="Y4" s="439">
        <f t="shared" si="0"/>
        <v>2028</v>
      </c>
      <c r="Z4" s="143"/>
      <c r="AA4" s="441" t="s">
        <v>191</v>
      </c>
      <c r="AB4" s="441" t="s">
        <v>447</v>
      </c>
      <c r="AC4" s="441" t="s">
        <v>448</v>
      </c>
      <c r="AD4" s="445" t="s">
        <v>72</v>
      </c>
      <c r="AE4" s="445"/>
      <c r="AF4" s="445"/>
      <c r="AG4" s="445"/>
      <c r="AI4" s="437" t="s">
        <v>191</v>
      </c>
      <c r="AJ4" s="438" t="s">
        <v>459</v>
      </c>
      <c r="AK4" s="438"/>
      <c r="AL4" s="438"/>
      <c r="AM4" s="438"/>
      <c r="AN4" s="426" t="s">
        <v>450</v>
      </c>
    </row>
    <row r="5" spans="2:40" ht="66.75" customHeight="1" x14ac:dyDescent="0.25">
      <c r="B5" s="437"/>
      <c r="C5" s="443"/>
      <c r="D5" s="444"/>
      <c r="E5" s="443"/>
      <c r="F5" s="443"/>
      <c r="G5" s="443"/>
      <c r="H5" s="443"/>
      <c r="I5" s="20" t="s">
        <v>193</v>
      </c>
      <c r="J5" s="179">
        <f>Podsumowanie!F4</f>
        <v>2023</v>
      </c>
      <c r="K5" s="179">
        <f>Podsumowanie!G4</f>
        <v>2024</v>
      </c>
      <c r="L5" s="179">
        <f>Podsumowanie!H4</f>
        <v>2025</v>
      </c>
      <c r="M5" s="179">
        <f>Podsumowanie!I4</f>
        <v>2026</v>
      </c>
      <c r="N5" s="179">
        <f>Podsumowanie!J4</f>
        <v>2027</v>
      </c>
      <c r="O5" s="179">
        <f>Podsumowanie!K4</f>
        <v>2028</v>
      </c>
      <c r="P5" s="45" t="s">
        <v>449</v>
      </c>
      <c r="Q5" s="76"/>
      <c r="R5" s="449"/>
      <c r="S5" s="451"/>
      <c r="T5" s="440"/>
      <c r="U5" s="440"/>
      <c r="V5" s="440"/>
      <c r="W5" s="440"/>
      <c r="X5" s="440"/>
      <c r="Y5" s="440"/>
      <c r="Z5" s="143"/>
      <c r="AA5" s="442"/>
      <c r="AB5" s="442"/>
      <c r="AC5" s="442"/>
      <c r="AD5" s="20" t="s">
        <v>193</v>
      </c>
      <c r="AE5" s="179">
        <f>J5</f>
        <v>2023</v>
      </c>
      <c r="AF5" s="179">
        <f>K5</f>
        <v>2024</v>
      </c>
      <c r="AG5" s="179">
        <f>L5</f>
        <v>2025</v>
      </c>
      <c r="AI5" s="437"/>
      <c r="AJ5" s="329" t="s">
        <v>193</v>
      </c>
      <c r="AK5" s="330">
        <f>T4</f>
        <v>2023</v>
      </c>
      <c r="AL5" s="330">
        <f t="shared" ref="AL5:AM5" si="1">U4</f>
        <v>2024</v>
      </c>
      <c r="AM5" s="330">
        <f t="shared" si="1"/>
        <v>2025</v>
      </c>
      <c r="AN5" s="427"/>
    </row>
    <row r="6" spans="2:40" ht="15.75" x14ac:dyDescent="0.25">
      <c r="B6" s="159" t="s">
        <v>4</v>
      </c>
      <c r="C6" s="159" t="s">
        <v>5</v>
      </c>
      <c r="D6" s="159" t="s">
        <v>6</v>
      </c>
      <c r="E6" s="159" t="s">
        <v>7</v>
      </c>
      <c r="F6" s="159" t="s">
        <v>8</v>
      </c>
      <c r="G6" s="159" t="s">
        <v>9</v>
      </c>
      <c r="H6" s="159" t="s">
        <v>10</v>
      </c>
      <c r="I6" s="159" t="s">
        <v>11</v>
      </c>
      <c r="J6" s="159" t="s">
        <v>27</v>
      </c>
      <c r="K6" s="159" t="s">
        <v>30</v>
      </c>
      <c r="L6" s="159" t="s">
        <v>33</v>
      </c>
      <c r="M6" s="159" t="s">
        <v>35</v>
      </c>
      <c r="N6" s="159" t="s">
        <v>37</v>
      </c>
      <c r="O6" s="159" t="s">
        <v>39</v>
      </c>
      <c r="P6" s="159" t="s">
        <v>41</v>
      </c>
      <c r="Q6" s="156"/>
      <c r="R6" s="159" t="s">
        <v>42</v>
      </c>
      <c r="S6" s="159" t="s">
        <v>43</v>
      </c>
      <c r="T6" s="159" t="s">
        <v>44</v>
      </c>
      <c r="U6" s="159" t="s">
        <v>45</v>
      </c>
      <c r="V6" s="159" t="s">
        <v>48</v>
      </c>
      <c r="W6" s="159" t="s">
        <v>50</v>
      </c>
      <c r="X6" s="159" t="s">
        <v>51</v>
      </c>
      <c r="Y6" s="159" t="s">
        <v>52</v>
      </c>
      <c r="Z6" s="143"/>
      <c r="AA6" s="160" t="s">
        <v>54</v>
      </c>
      <c r="AB6" s="160" t="s">
        <v>57</v>
      </c>
      <c r="AC6" s="160" t="s">
        <v>60</v>
      </c>
      <c r="AD6" s="160" t="s">
        <v>61</v>
      </c>
      <c r="AE6" s="160" t="s">
        <v>148</v>
      </c>
      <c r="AF6" s="160" t="s">
        <v>149</v>
      </c>
      <c r="AG6" s="160" t="s">
        <v>150</v>
      </c>
      <c r="AI6" s="159" t="s">
        <v>167</v>
      </c>
      <c r="AJ6" s="159" t="s">
        <v>168</v>
      </c>
      <c r="AK6" s="159" t="s">
        <v>169</v>
      </c>
      <c r="AL6" s="159" t="s">
        <v>170</v>
      </c>
      <c r="AM6" s="159" t="s">
        <v>171</v>
      </c>
      <c r="AN6" s="159" t="s">
        <v>172</v>
      </c>
    </row>
    <row r="7" spans="2:40" ht="15.75" x14ac:dyDescent="0.25">
      <c r="B7" s="161">
        <v>1</v>
      </c>
      <c r="C7" s="162"/>
      <c r="D7" s="163"/>
      <c r="E7" s="163" t="s">
        <v>197</v>
      </c>
      <c r="F7" s="163"/>
      <c r="G7" s="163"/>
      <c r="H7" s="163"/>
      <c r="I7" s="315"/>
      <c r="J7" s="315"/>
      <c r="K7" s="315"/>
      <c r="L7" s="315"/>
      <c r="M7" s="315"/>
      <c r="N7" s="315"/>
      <c r="O7" s="315"/>
      <c r="P7" s="315">
        <f t="shared" ref="P7:P12" si="2">SUM(J7:O7)</f>
        <v>0</v>
      </c>
      <c r="Q7" s="156"/>
      <c r="R7" s="222"/>
      <c r="S7" s="172" t="str">
        <f>IFERROR(VLOOKUP(R7,Legenda[],4,FALSE), "[-]")</f>
        <v>[-]</v>
      </c>
      <c r="T7" s="164"/>
      <c r="U7" s="164"/>
      <c r="V7" s="164"/>
      <c r="W7" s="164"/>
      <c r="X7" s="164"/>
      <c r="Y7" s="164"/>
      <c r="Z7" s="157"/>
      <c r="AA7" s="331"/>
      <c r="AB7" s="331"/>
      <c r="AC7" s="331"/>
      <c r="AD7" s="331"/>
      <c r="AE7" s="331"/>
      <c r="AF7" s="331"/>
      <c r="AG7" s="331"/>
      <c r="AI7" s="331"/>
      <c r="AJ7" s="331">
        <f t="shared" ref="AJ7:AM12" si="3">I7-AD7</f>
        <v>0</v>
      </c>
      <c r="AK7" s="331">
        <f t="shared" si="3"/>
        <v>0</v>
      </c>
      <c r="AL7" s="331">
        <f t="shared" si="3"/>
        <v>0</v>
      </c>
      <c r="AM7" s="331">
        <f t="shared" si="3"/>
        <v>0</v>
      </c>
      <c r="AN7" s="332"/>
    </row>
    <row r="8" spans="2:40" ht="15.75" x14ac:dyDescent="0.25">
      <c r="B8" s="161">
        <v>2</v>
      </c>
      <c r="C8" s="162"/>
      <c r="D8" s="163"/>
      <c r="E8" s="163" t="s">
        <v>197</v>
      </c>
      <c r="F8" s="163"/>
      <c r="G8" s="163"/>
      <c r="H8" s="163"/>
      <c r="I8" s="315"/>
      <c r="J8" s="315"/>
      <c r="K8" s="315"/>
      <c r="L8" s="315"/>
      <c r="M8" s="315"/>
      <c r="N8" s="315"/>
      <c r="O8" s="315"/>
      <c r="P8" s="315">
        <f t="shared" si="2"/>
        <v>0</v>
      </c>
      <c r="Q8" s="156"/>
      <c r="R8" s="222"/>
      <c r="S8" s="172" t="str">
        <f>IFERROR(VLOOKUP(R8,Legenda[],4,FALSE), "[-]")</f>
        <v>[-]</v>
      </c>
      <c r="T8" s="164"/>
      <c r="U8" s="164"/>
      <c r="V8" s="164"/>
      <c r="W8" s="164"/>
      <c r="X8" s="164"/>
      <c r="Y8" s="164"/>
      <c r="Z8" s="157"/>
      <c r="AA8" s="331"/>
      <c r="AB8" s="331"/>
      <c r="AC8" s="331"/>
      <c r="AD8" s="331"/>
      <c r="AE8" s="331"/>
      <c r="AF8" s="331"/>
      <c r="AG8" s="331"/>
      <c r="AI8" s="331"/>
      <c r="AJ8" s="331">
        <f t="shared" si="3"/>
        <v>0</v>
      </c>
      <c r="AK8" s="331">
        <f t="shared" si="3"/>
        <v>0</v>
      </c>
      <c r="AL8" s="331">
        <f t="shared" si="3"/>
        <v>0</v>
      </c>
      <c r="AM8" s="331">
        <f t="shared" si="3"/>
        <v>0</v>
      </c>
      <c r="AN8" s="332"/>
    </row>
    <row r="9" spans="2:40" ht="15.75" x14ac:dyDescent="0.25">
      <c r="B9" s="161">
        <v>3</v>
      </c>
      <c r="C9" s="162"/>
      <c r="D9" s="163"/>
      <c r="E9" s="163" t="s">
        <v>197</v>
      </c>
      <c r="F9" s="163"/>
      <c r="G9" s="163"/>
      <c r="H9" s="163"/>
      <c r="I9" s="315"/>
      <c r="J9" s="315"/>
      <c r="K9" s="315"/>
      <c r="L9" s="315"/>
      <c r="M9" s="315"/>
      <c r="N9" s="315"/>
      <c r="O9" s="315"/>
      <c r="P9" s="315">
        <f t="shared" si="2"/>
        <v>0</v>
      </c>
      <c r="Q9" s="156"/>
      <c r="R9" s="222"/>
      <c r="S9" s="172" t="str">
        <f>IFERROR(VLOOKUP(R9,Legenda[],4,FALSE), "[-]")</f>
        <v>[-]</v>
      </c>
      <c r="T9" s="164"/>
      <c r="U9" s="164"/>
      <c r="V9" s="164"/>
      <c r="W9" s="164"/>
      <c r="X9" s="164"/>
      <c r="Y9" s="164"/>
      <c r="Z9" s="157"/>
      <c r="AA9" s="331"/>
      <c r="AB9" s="331"/>
      <c r="AC9" s="331"/>
      <c r="AD9" s="331"/>
      <c r="AE9" s="331"/>
      <c r="AF9" s="331"/>
      <c r="AG9" s="331"/>
      <c r="AI9" s="331"/>
      <c r="AJ9" s="331">
        <f t="shared" si="3"/>
        <v>0</v>
      </c>
      <c r="AK9" s="331">
        <f t="shared" si="3"/>
        <v>0</v>
      </c>
      <c r="AL9" s="331">
        <f t="shared" si="3"/>
        <v>0</v>
      </c>
      <c r="AM9" s="331">
        <f t="shared" si="3"/>
        <v>0</v>
      </c>
      <c r="AN9" s="332"/>
    </row>
    <row r="10" spans="2:40" ht="15.75" x14ac:dyDescent="0.25">
      <c r="B10" s="161">
        <v>4</v>
      </c>
      <c r="C10" s="162"/>
      <c r="D10" s="163"/>
      <c r="E10" s="163" t="s">
        <v>197</v>
      </c>
      <c r="F10" s="163"/>
      <c r="G10" s="163"/>
      <c r="H10" s="163"/>
      <c r="I10" s="315"/>
      <c r="J10" s="315"/>
      <c r="K10" s="315"/>
      <c r="L10" s="315"/>
      <c r="M10" s="315"/>
      <c r="N10" s="315"/>
      <c r="O10" s="315"/>
      <c r="P10" s="315">
        <f t="shared" si="2"/>
        <v>0</v>
      </c>
      <c r="Q10" s="156"/>
      <c r="R10" s="222"/>
      <c r="S10" s="172" t="str">
        <f>IFERROR(VLOOKUP(R10,Legenda[],4,FALSE), "[-]")</f>
        <v>[-]</v>
      </c>
      <c r="T10" s="164"/>
      <c r="U10" s="164"/>
      <c r="V10" s="164"/>
      <c r="W10" s="164"/>
      <c r="X10" s="164"/>
      <c r="Y10" s="164"/>
      <c r="Z10" s="157"/>
      <c r="AA10" s="331"/>
      <c r="AB10" s="331"/>
      <c r="AC10" s="331"/>
      <c r="AD10" s="331"/>
      <c r="AE10" s="331"/>
      <c r="AF10" s="331"/>
      <c r="AG10" s="331"/>
      <c r="AI10" s="331"/>
      <c r="AJ10" s="331">
        <f t="shared" si="3"/>
        <v>0</v>
      </c>
      <c r="AK10" s="331">
        <f t="shared" si="3"/>
        <v>0</v>
      </c>
      <c r="AL10" s="331">
        <f t="shared" si="3"/>
        <v>0</v>
      </c>
      <c r="AM10" s="331">
        <f t="shared" si="3"/>
        <v>0</v>
      </c>
      <c r="AN10" s="332"/>
    </row>
    <row r="11" spans="2:40" ht="15.75" x14ac:dyDescent="0.25">
      <c r="B11" s="161">
        <v>5</v>
      </c>
      <c r="C11" s="162"/>
      <c r="D11" s="163"/>
      <c r="E11" s="163" t="s">
        <v>197</v>
      </c>
      <c r="F11" s="163"/>
      <c r="G11" s="163"/>
      <c r="H11" s="163"/>
      <c r="I11" s="315"/>
      <c r="J11" s="315"/>
      <c r="K11" s="315"/>
      <c r="L11" s="315"/>
      <c r="M11" s="315"/>
      <c r="N11" s="315"/>
      <c r="O11" s="315"/>
      <c r="P11" s="315">
        <f t="shared" si="2"/>
        <v>0</v>
      </c>
      <c r="Q11" s="156"/>
      <c r="R11" s="222"/>
      <c r="S11" s="172" t="str">
        <f>IFERROR(VLOOKUP(R11,Legenda[],4,FALSE), "[-]")</f>
        <v>[-]</v>
      </c>
      <c r="T11" s="164"/>
      <c r="U11" s="164"/>
      <c r="V11" s="164"/>
      <c r="W11" s="164"/>
      <c r="X11" s="164"/>
      <c r="Y11" s="164"/>
      <c r="Z11" s="157"/>
      <c r="AA11" s="331"/>
      <c r="AB11" s="331"/>
      <c r="AC11" s="331"/>
      <c r="AD11" s="331"/>
      <c r="AE11" s="331"/>
      <c r="AF11" s="331"/>
      <c r="AG11" s="331"/>
      <c r="AI11" s="331"/>
      <c r="AJ11" s="331">
        <f t="shared" si="3"/>
        <v>0</v>
      </c>
      <c r="AK11" s="331">
        <f t="shared" si="3"/>
        <v>0</v>
      </c>
      <c r="AL11" s="331">
        <f t="shared" si="3"/>
        <v>0</v>
      </c>
      <c r="AM11" s="331">
        <f t="shared" si="3"/>
        <v>0</v>
      </c>
      <c r="AN11" s="332"/>
    </row>
    <row r="12" spans="2:40" ht="15.75" x14ac:dyDescent="0.25">
      <c r="B12" s="161">
        <v>6</v>
      </c>
      <c r="C12" s="162"/>
      <c r="D12" s="163"/>
      <c r="E12" s="163" t="s">
        <v>197</v>
      </c>
      <c r="F12" s="163"/>
      <c r="G12" s="163"/>
      <c r="H12" s="163"/>
      <c r="I12" s="315"/>
      <c r="J12" s="315"/>
      <c r="K12" s="315"/>
      <c r="L12" s="315"/>
      <c r="M12" s="315"/>
      <c r="N12" s="315"/>
      <c r="O12" s="315"/>
      <c r="P12" s="315">
        <f t="shared" si="2"/>
        <v>0</v>
      </c>
      <c r="Q12" s="156"/>
      <c r="R12" s="222"/>
      <c r="S12" s="172" t="str">
        <f>IFERROR(VLOOKUP(R12,Legenda[],4,FALSE), "[-]")</f>
        <v>[-]</v>
      </c>
      <c r="T12" s="164"/>
      <c r="U12" s="164"/>
      <c r="V12" s="164"/>
      <c r="W12" s="164"/>
      <c r="X12" s="164"/>
      <c r="Y12" s="164"/>
      <c r="Z12" s="157"/>
      <c r="AA12" s="331"/>
      <c r="AB12" s="331"/>
      <c r="AC12" s="331"/>
      <c r="AD12" s="331"/>
      <c r="AE12" s="331"/>
      <c r="AF12" s="331"/>
      <c r="AG12" s="331"/>
      <c r="AI12" s="331"/>
      <c r="AJ12" s="331">
        <f t="shared" si="3"/>
        <v>0</v>
      </c>
      <c r="AK12" s="331">
        <f t="shared" si="3"/>
        <v>0</v>
      </c>
      <c r="AL12" s="331">
        <f t="shared" si="3"/>
        <v>0</v>
      </c>
      <c r="AM12" s="331">
        <f t="shared" si="3"/>
        <v>0</v>
      </c>
      <c r="AN12" s="332"/>
    </row>
    <row r="13" spans="2:40" ht="15.75" x14ac:dyDescent="0.25">
      <c r="F13" s="165" t="s">
        <v>199</v>
      </c>
      <c r="G13" s="165"/>
      <c r="H13" s="165"/>
      <c r="I13" s="166"/>
      <c r="J13" s="166">
        <f t="shared" ref="J13:P13" si="4">SUM(J7:J12)</f>
        <v>0</v>
      </c>
      <c r="K13" s="166">
        <f t="shared" si="4"/>
        <v>0</v>
      </c>
      <c r="L13" s="166">
        <f t="shared" si="4"/>
        <v>0</v>
      </c>
      <c r="M13" s="166">
        <f t="shared" si="4"/>
        <v>0</v>
      </c>
      <c r="N13" s="166">
        <f t="shared" si="4"/>
        <v>0</v>
      </c>
      <c r="O13" s="166">
        <f t="shared" si="4"/>
        <v>0</v>
      </c>
      <c r="P13" s="166">
        <f t="shared" si="4"/>
        <v>0</v>
      </c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66"/>
      <c r="AB13" s="166"/>
      <c r="AC13" s="166"/>
      <c r="AD13" s="166"/>
      <c r="AE13" s="166"/>
      <c r="AF13" s="166"/>
      <c r="AG13" s="166"/>
    </row>
    <row r="16" spans="2:40" ht="15" customHeight="1" x14ac:dyDescent="0.25">
      <c r="J16" s="416" t="s">
        <v>234</v>
      </c>
      <c r="K16" s="416"/>
      <c r="L16" s="416"/>
      <c r="M16" s="416"/>
      <c r="N16" s="416"/>
      <c r="O16" s="416"/>
      <c r="S16" s="416" t="s">
        <v>69</v>
      </c>
      <c r="T16" s="416"/>
      <c r="U16" s="416"/>
      <c r="V16" s="416"/>
      <c r="W16" s="416"/>
      <c r="X16" s="416"/>
      <c r="Y16" s="416"/>
    </row>
    <row r="17" spans="2:25" ht="15" customHeight="1" x14ac:dyDescent="0.25">
      <c r="E17" s="51" t="s">
        <v>1</v>
      </c>
      <c r="F17" s="428" t="s">
        <v>2</v>
      </c>
      <c r="G17" s="429"/>
      <c r="H17" s="430"/>
      <c r="I17" s="52"/>
      <c r="J17" s="20">
        <f t="shared" ref="J17:O17" si="5">J5</f>
        <v>2023</v>
      </c>
      <c r="K17" s="20">
        <f t="shared" si="5"/>
        <v>2024</v>
      </c>
      <c r="L17" s="20">
        <f t="shared" si="5"/>
        <v>2025</v>
      </c>
      <c r="M17" s="20">
        <f t="shared" si="5"/>
        <v>2026</v>
      </c>
      <c r="N17" s="20">
        <f t="shared" si="5"/>
        <v>2027</v>
      </c>
      <c r="O17" s="20">
        <f t="shared" si="5"/>
        <v>2028</v>
      </c>
      <c r="S17" s="20" t="s">
        <v>70</v>
      </c>
      <c r="T17" s="20">
        <f t="shared" ref="T17:Y17" si="6">J17</f>
        <v>2023</v>
      </c>
      <c r="U17" s="20">
        <f t="shared" si="6"/>
        <v>2024</v>
      </c>
      <c r="V17" s="20">
        <f t="shared" si="6"/>
        <v>2025</v>
      </c>
      <c r="W17" s="20">
        <f t="shared" si="6"/>
        <v>2026</v>
      </c>
      <c r="X17" s="20">
        <f t="shared" si="6"/>
        <v>2027</v>
      </c>
      <c r="Y17" s="20">
        <f t="shared" si="6"/>
        <v>2028</v>
      </c>
    </row>
    <row r="18" spans="2:25" ht="15" customHeight="1" x14ac:dyDescent="0.25">
      <c r="E18" s="21" t="s">
        <v>4</v>
      </c>
      <c r="F18" s="431" t="s">
        <v>5</v>
      </c>
      <c r="G18" s="432"/>
      <c r="H18" s="433"/>
      <c r="I18" s="21" t="s">
        <v>6</v>
      </c>
      <c r="J18" s="21" t="s">
        <v>7</v>
      </c>
      <c r="K18" s="21" t="s">
        <v>8</v>
      </c>
      <c r="L18" s="21" t="s">
        <v>9</v>
      </c>
      <c r="M18" s="21" t="s">
        <v>10</v>
      </c>
      <c r="N18" s="21" t="s">
        <v>11</v>
      </c>
      <c r="O18" s="21" t="s">
        <v>27</v>
      </c>
      <c r="S18" s="21" t="s">
        <v>30</v>
      </c>
      <c r="T18" s="21" t="s">
        <v>33</v>
      </c>
      <c r="U18" s="21" t="s">
        <v>35</v>
      </c>
      <c r="V18" s="21" t="s">
        <v>37</v>
      </c>
      <c r="W18" s="21" t="s">
        <v>39</v>
      </c>
      <c r="X18" s="21" t="s">
        <v>41</v>
      </c>
      <c r="Y18" s="21" t="s">
        <v>42</v>
      </c>
    </row>
    <row r="19" spans="2:25" ht="16.5" x14ac:dyDescent="0.25">
      <c r="E19" s="22"/>
      <c r="F19" s="434" t="s">
        <v>62</v>
      </c>
      <c r="G19" s="435"/>
      <c r="H19" s="436"/>
      <c r="I19" s="24" t="s">
        <v>4</v>
      </c>
      <c r="J19" s="25">
        <f t="shared" ref="J19:O19" si="7">SUM(J20:J25)</f>
        <v>0</v>
      </c>
      <c r="K19" s="25">
        <f t="shared" si="7"/>
        <v>0</v>
      </c>
      <c r="L19" s="25">
        <f t="shared" si="7"/>
        <v>0</v>
      </c>
      <c r="M19" s="25">
        <f t="shared" si="7"/>
        <v>0</v>
      </c>
      <c r="N19" s="25">
        <f t="shared" si="7"/>
        <v>0</v>
      </c>
      <c r="O19" s="25">
        <f t="shared" si="7"/>
        <v>0</v>
      </c>
      <c r="S19" s="24"/>
      <c r="T19" s="25"/>
      <c r="U19" s="25"/>
      <c r="V19" s="25"/>
      <c r="W19" s="25"/>
      <c r="X19" s="25"/>
      <c r="Y19" s="25"/>
    </row>
    <row r="20" spans="2:25" ht="15.75" x14ac:dyDescent="0.25">
      <c r="E20" s="31" t="s">
        <v>0</v>
      </c>
      <c r="F20" s="423" t="str">
        <f>'tabele techniczne'!D5</f>
        <v>Rozwój sieci dla OZE, magazynów ee, e-mobility</v>
      </c>
      <c r="G20" s="424"/>
      <c r="H20" s="425"/>
      <c r="I20" s="15" t="s">
        <v>5</v>
      </c>
      <c r="J20" s="16">
        <f t="shared" ref="J20:O25" si="8">SUMIF($R$7:$R$12,$F20,J$7:J$12)</f>
        <v>0</v>
      </c>
      <c r="K20" s="16">
        <f t="shared" si="8"/>
        <v>0</v>
      </c>
      <c r="L20" s="16">
        <f t="shared" si="8"/>
        <v>0</v>
      </c>
      <c r="M20" s="16">
        <f t="shared" si="8"/>
        <v>0</v>
      </c>
      <c r="N20" s="16">
        <f t="shared" si="8"/>
        <v>0</v>
      </c>
      <c r="O20" s="16">
        <f t="shared" si="8"/>
        <v>0</v>
      </c>
      <c r="S20" s="34" t="s">
        <v>71</v>
      </c>
      <c r="T20" s="16">
        <f t="shared" ref="T20:Y25" si="9">SUMIF($R$7:$R$12,$F20,T$7:T$12)</f>
        <v>0</v>
      </c>
      <c r="U20" s="16">
        <f t="shared" si="9"/>
        <v>0</v>
      </c>
      <c r="V20" s="16">
        <f t="shared" si="9"/>
        <v>0</v>
      </c>
      <c r="W20" s="16">
        <f t="shared" si="9"/>
        <v>0</v>
      </c>
      <c r="X20" s="16">
        <f t="shared" si="9"/>
        <v>0</v>
      </c>
      <c r="Y20" s="16">
        <f t="shared" si="9"/>
        <v>0</v>
      </c>
    </row>
    <row r="21" spans="2:25" ht="15.75" x14ac:dyDescent="0.25">
      <c r="E21" s="29" t="s">
        <v>19</v>
      </c>
      <c r="F21" s="423" t="str">
        <f>'tabele techniczne'!D6</f>
        <v>Zmiana struktury sieci WN i SN na kablową</v>
      </c>
      <c r="G21" s="424"/>
      <c r="H21" s="425"/>
      <c r="I21" s="15" t="s">
        <v>6</v>
      </c>
      <c r="J21" s="16">
        <f t="shared" si="8"/>
        <v>0</v>
      </c>
      <c r="K21" s="16">
        <f t="shared" si="8"/>
        <v>0</v>
      </c>
      <c r="L21" s="16">
        <f t="shared" si="8"/>
        <v>0</v>
      </c>
      <c r="M21" s="16">
        <f t="shared" si="8"/>
        <v>0</v>
      </c>
      <c r="N21" s="16">
        <f t="shared" si="8"/>
        <v>0</v>
      </c>
      <c r="O21" s="16">
        <f t="shared" si="8"/>
        <v>0</v>
      </c>
      <c r="S21" s="34" t="s">
        <v>71</v>
      </c>
      <c r="T21" s="16">
        <f t="shared" si="9"/>
        <v>0</v>
      </c>
      <c r="U21" s="16">
        <f t="shared" si="9"/>
        <v>0</v>
      </c>
      <c r="V21" s="16">
        <f t="shared" si="9"/>
        <v>0</v>
      </c>
      <c r="W21" s="16">
        <f t="shared" si="9"/>
        <v>0</v>
      </c>
      <c r="X21" s="16">
        <f t="shared" si="9"/>
        <v>0</v>
      </c>
      <c r="Y21" s="16">
        <f t="shared" si="9"/>
        <v>0</v>
      </c>
    </row>
    <row r="22" spans="2:25" ht="15.75" x14ac:dyDescent="0.25">
      <c r="E22" s="31" t="s">
        <v>28</v>
      </c>
      <c r="F22" s="423" t="str">
        <f>'tabele techniczne'!D7</f>
        <v>Cyfryzacja i automatyzacja</v>
      </c>
      <c r="G22" s="424"/>
      <c r="H22" s="425"/>
      <c r="I22" s="15" t="s">
        <v>7</v>
      </c>
      <c r="J22" s="16">
        <f t="shared" si="8"/>
        <v>0</v>
      </c>
      <c r="K22" s="16">
        <f t="shared" si="8"/>
        <v>0</v>
      </c>
      <c r="L22" s="16">
        <f t="shared" si="8"/>
        <v>0</v>
      </c>
      <c r="M22" s="16">
        <f t="shared" si="8"/>
        <v>0</v>
      </c>
      <c r="N22" s="16">
        <f t="shared" si="8"/>
        <v>0</v>
      </c>
      <c r="O22" s="16">
        <f t="shared" si="8"/>
        <v>0</v>
      </c>
      <c r="S22" s="34" t="s">
        <v>72</v>
      </c>
      <c r="T22" s="16">
        <f t="shared" si="9"/>
        <v>0</v>
      </c>
      <c r="U22" s="16">
        <f t="shared" si="9"/>
        <v>0</v>
      </c>
      <c r="V22" s="16">
        <f t="shared" si="9"/>
        <v>0</v>
      </c>
      <c r="W22" s="16">
        <f t="shared" si="9"/>
        <v>0</v>
      </c>
      <c r="X22" s="16">
        <f t="shared" si="9"/>
        <v>0</v>
      </c>
      <c r="Y22" s="16">
        <f t="shared" si="9"/>
        <v>0</v>
      </c>
    </row>
    <row r="23" spans="2:25" ht="15.75" x14ac:dyDescent="0.25">
      <c r="E23" s="29" t="s">
        <v>31</v>
      </c>
      <c r="F23" s="423" t="str">
        <f>'tabele techniczne'!D8</f>
        <v>Liczniki Zdalnego Odczytu</v>
      </c>
      <c r="G23" s="424"/>
      <c r="H23" s="425"/>
      <c r="I23" s="15" t="s">
        <v>8</v>
      </c>
      <c r="J23" s="16">
        <f t="shared" si="8"/>
        <v>0</v>
      </c>
      <c r="K23" s="16">
        <f t="shared" si="8"/>
        <v>0</v>
      </c>
      <c r="L23" s="16">
        <f t="shared" si="8"/>
        <v>0</v>
      </c>
      <c r="M23" s="16">
        <f t="shared" si="8"/>
        <v>0</v>
      </c>
      <c r="N23" s="16">
        <f t="shared" si="8"/>
        <v>0</v>
      </c>
      <c r="O23" s="16">
        <f t="shared" si="8"/>
        <v>0</v>
      </c>
      <c r="S23" s="34" t="s">
        <v>73</v>
      </c>
      <c r="T23" s="16">
        <f t="shared" si="9"/>
        <v>0</v>
      </c>
      <c r="U23" s="16">
        <f t="shared" si="9"/>
        <v>0</v>
      </c>
      <c r="V23" s="16">
        <f t="shared" si="9"/>
        <v>0</v>
      </c>
      <c r="W23" s="16">
        <f t="shared" si="9"/>
        <v>0</v>
      </c>
      <c r="X23" s="16">
        <f t="shared" si="9"/>
        <v>0</v>
      </c>
      <c r="Y23" s="16">
        <f t="shared" si="9"/>
        <v>0</v>
      </c>
    </row>
    <row r="24" spans="2:25" ht="15.75" x14ac:dyDescent="0.25">
      <c r="E24" s="31" t="s">
        <v>55</v>
      </c>
      <c r="F24" s="423" t="str">
        <f>'tabele techniczne'!D9</f>
        <v>Przyłączenia Klientów</v>
      </c>
      <c r="G24" s="424"/>
      <c r="H24" s="425"/>
      <c r="I24" s="15" t="s">
        <v>9</v>
      </c>
      <c r="J24" s="16">
        <f t="shared" si="8"/>
        <v>0</v>
      </c>
      <c r="K24" s="16">
        <f t="shared" si="8"/>
        <v>0</v>
      </c>
      <c r="L24" s="16">
        <f t="shared" si="8"/>
        <v>0</v>
      </c>
      <c r="M24" s="16">
        <f t="shared" si="8"/>
        <v>0</v>
      </c>
      <c r="N24" s="16">
        <f t="shared" si="8"/>
        <v>0</v>
      </c>
      <c r="O24" s="16">
        <f t="shared" si="8"/>
        <v>0</v>
      </c>
      <c r="S24" s="34" t="s">
        <v>74</v>
      </c>
      <c r="T24" s="16">
        <f t="shared" si="9"/>
        <v>0</v>
      </c>
      <c r="U24" s="16">
        <f t="shared" si="9"/>
        <v>0</v>
      </c>
      <c r="V24" s="16">
        <f t="shared" si="9"/>
        <v>0</v>
      </c>
      <c r="W24" s="16">
        <f t="shared" si="9"/>
        <v>0</v>
      </c>
      <c r="X24" s="16">
        <f t="shared" si="9"/>
        <v>0</v>
      </c>
      <c r="Y24" s="16">
        <f t="shared" si="9"/>
        <v>0</v>
      </c>
    </row>
    <row r="25" spans="2:25" ht="15.75" x14ac:dyDescent="0.25">
      <c r="E25" s="29" t="s">
        <v>58</v>
      </c>
      <c r="F25" s="423" t="str">
        <f>'tabele techniczne'!D10</f>
        <v>Pozostałe nakłady inwestycyjne</v>
      </c>
      <c r="G25" s="424"/>
      <c r="H25" s="425"/>
      <c r="I25" s="15" t="s">
        <v>10</v>
      </c>
      <c r="J25" s="16">
        <f t="shared" si="8"/>
        <v>0</v>
      </c>
      <c r="K25" s="16">
        <f t="shared" si="8"/>
        <v>0</v>
      </c>
      <c r="L25" s="16">
        <f t="shared" si="8"/>
        <v>0</v>
      </c>
      <c r="M25" s="16">
        <f t="shared" si="8"/>
        <v>0</v>
      </c>
      <c r="N25" s="16">
        <f t="shared" si="8"/>
        <v>0</v>
      </c>
      <c r="O25" s="16">
        <f t="shared" si="8"/>
        <v>0</v>
      </c>
      <c r="S25" s="34" t="s">
        <v>75</v>
      </c>
      <c r="T25" s="16">
        <f t="shared" si="9"/>
        <v>0</v>
      </c>
      <c r="U25" s="16">
        <f t="shared" si="9"/>
        <v>0</v>
      </c>
      <c r="V25" s="16">
        <f t="shared" si="9"/>
        <v>0</v>
      </c>
      <c r="W25" s="16">
        <f t="shared" si="9"/>
        <v>0</v>
      </c>
      <c r="X25" s="16">
        <f t="shared" si="9"/>
        <v>0</v>
      </c>
      <c r="Y25" s="16">
        <f t="shared" si="9"/>
        <v>0</v>
      </c>
    </row>
    <row r="28" spans="2:25" x14ac:dyDescent="0.25">
      <c r="B28" s="173" t="s">
        <v>0</v>
      </c>
      <c r="C28" s="251" t="s">
        <v>343</v>
      </c>
    </row>
    <row r="29" spans="2:25" x14ac:dyDescent="0.25">
      <c r="B29" s="173" t="s">
        <v>19</v>
      </c>
      <c r="C29" s="251" t="s">
        <v>451</v>
      </c>
    </row>
    <row r="30" spans="2:25" x14ac:dyDescent="0.25">
      <c r="B30" s="173" t="s">
        <v>28</v>
      </c>
      <c r="C30" s="251" t="s">
        <v>482</v>
      </c>
    </row>
    <row r="31" spans="2:25" x14ac:dyDescent="0.25">
      <c r="B31" s="173" t="s">
        <v>31</v>
      </c>
      <c r="C31" s="251" t="s">
        <v>480</v>
      </c>
    </row>
    <row r="32" spans="2:25" x14ac:dyDescent="0.25">
      <c r="B32" s="173"/>
    </row>
    <row r="33" spans="2:3" ht="15.75" thickBot="1" x14ac:dyDescent="0.3">
      <c r="B33" s="336" t="s">
        <v>458</v>
      </c>
    </row>
    <row r="34" spans="2:3" ht="15.6" customHeight="1" thickBot="1" x14ac:dyDescent="0.3">
      <c r="B34" s="333" t="s">
        <v>452</v>
      </c>
      <c r="C34" t="s">
        <v>455</v>
      </c>
    </row>
    <row r="35" spans="2:3" ht="15.6" customHeight="1" thickBot="1" x14ac:dyDescent="0.3">
      <c r="B35" s="334" t="s">
        <v>453</v>
      </c>
      <c r="C35" t="s">
        <v>456</v>
      </c>
    </row>
    <row r="36" spans="2:3" ht="15.6" customHeight="1" thickBot="1" x14ac:dyDescent="0.3">
      <c r="B36" s="335" t="s">
        <v>454</v>
      </c>
      <c r="C36" t="s">
        <v>457</v>
      </c>
    </row>
  </sheetData>
  <autoFilter ref="B6:AG12" xr:uid="{00000000-0009-0000-0000-000007000000}"/>
  <mergeCells count="37">
    <mergeCell ref="B3:B5"/>
    <mergeCell ref="C3:C5"/>
    <mergeCell ref="D3:D5"/>
    <mergeCell ref="E3:E5"/>
    <mergeCell ref="AD4:AG4"/>
    <mergeCell ref="G3:G5"/>
    <mergeCell ref="H3:H5"/>
    <mergeCell ref="I4:P4"/>
    <mergeCell ref="I3:P3"/>
    <mergeCell ref="F3:F5"/>
    <mergeCell ref="AA3:AG3"/>
    <mergeCell ref="R3:R5"/>
    <mergeCell ref="S3:Y3"/>
    <mergeCell ref="S4:S5"/>
    <mergeCell ref="T4:T5"/>
    <mergeCell ref="U4:U5"/>
    <mergeCell ref="AN4:AN5"/>
    <mergeCell ref="F17:H17"/>
    <mergeCell ref="F18:H18"/>
    <mergeCell ref="F19:H19"/>
    <mergeCell ref="F20:H20"/>
    <mergeCell ref="AI4:AI5"/>
    <mergeCell ref="AJ4:AM4"/>
    <mergeCell ref="J16:O16"/>
    <mergeCell ref="S16:Y16"/>
    <mergeCell ref="V4:V5"/>
    <mergeCell ref="W4:W5"/>
    <mergeCell ref="X4:X5"/>
    <mergeCell ref="Y4:Y5"/>
    <mergeCell ref="AA4:AA5"/>
    <mergeCell ref="AB4:AB5"/>
    <mergeCell ref="AC4:AC5"/>
    <mergeCell ref="F21:H21"/>
    <mergeCell ref="F22:H22"/>
    <mergeCell ref="F23:H23"/>
    <mergeCell ref="F24:H24"/>
    <mergeCell ref="F25:H25"/>
  </mergeCells>
  <pageMargins left="0.7" right="0.7" top="0.75" bottom="0.75" header="0.3" footer="0.3"/>
  <pageSetup paperSize="9" scale="14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700-000000000000}">
          <x14:formula1>
            <xm:f>'tabele techniczne'!$B$5:$B$9</xm:f>
          </x14:formula1>
          <xm:sqref>E7:E12</xm:sqref>
        </x14:dataValidation>
        <x14:dataValidation type="list" allowBlank="1" showInputMessage="1" showErrorMessage="1" xr:uid="{00000000-0002-0000-0700-000001000000}">
          <x14:formula1>
            <xm:f>'tabele techniczne'!$D$5:$D$10</xm:f>
          </x14:formula1>
          <xm:sqref>R7:R12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B1:AM36"/>
  <sheetViews>
    <sheetView view="pageBreakPreview" zoomScale="70" zoomScaleNormal="57" zoomScaleSheetLayoutView="70" workbookViewId="0"/>
  </sheetViews>
  <sheetFormatPr defaultRowHeight="15" x14ac:dyDescent="0.25"/>
  <cols>
    <col min="2" max="2" width="6.5703125" customWidth="1"/>
    <col min="3" max="3" width="32.42578125" customWidth="1"/>
    <col min="4" max="4" width="17.42578125" customWidth="1"/>
    <col min="5" max="5" width="22.42578125" customWidth="1"/>
    <col min="6" max="6" width="47.42578125" customWidth="1"/>
    <col min="7" max="8" width="10.85546875" customWidth="1"/>
    <col min="9" max="9" width="14.7109375" customWidth="1"/>
    <col min="10" max="15" width="10.42578125" customWidth="1"/>
    <col min="16" max="16" width="11.85546875" customWidth="1"/>
    <col min="17" max="17" width="8.7109375" customWidth="1"/>
    <col min="18" max="18" width="45.140625" customWidth="1"/>
    <col min="19" max="19" width="11.42578125" customWidth="1"/>
    <col min="20" max="26" width="8.7109375" customWidth="1"/>
    <col min="27" max="27" width="11.42578125" customWidth="1"/>
    <col min="28" max="28" width="14.28515625" customWidth="1"/>
    <col min="29" max="29" width="15.140625" customWidth="1"/>
    <col min="30" max="30" width="11.85546875" customWidth="1"/>
    <col min="31" max="33" width="10.42578125" customWidth="1"/>
    <col min="34" max="34" width="10.85546875" customWidth="1"/>
    <col min="36" max="38" width="10.7109375" customWidth="1"/>
    <col min="39" max="39" width="23.5703125" customWidth="1"/>
  </cols>
  <sheetData>
    <row r="1" spans="2:39" ht="15.75" x14ac:dyDescent="0.25">
      <c r="B1" s="145"/>
      <c r="C1" s="146"/>
      <c r="D1" s="147"/>
      <c r="E1" s="146"/>
      <c r="F1" s="150"/>
      <c r="G1" s="150"/>
      <c r="H1" s="150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</row>
    <row r="2" spans="2:39" ht="15.75" x14ac:dyDescent="0.25">
      <c r="B2" s="145" t="s">
        <v>320</v>
      </c>
      <c r="C2" s="158"/>
      <c r="D2" s="151"/>
      <c r="E2" s="152"/>
      <c r="F2" s="153"/>
      <c r="G2" s="153"/>
      <c r="H2" s="153"/>
      <c r="I2" s="154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54"/>
      <c r="AB2" s="154"/>
      <c r="AC2" s="154"/>
      <c r="AD2" s="143"/>
      <c r="AE2" s="143"/>
      <c r="AF2" s="143"/>
      <c r="AG2" s="143"/>
    </row>
    <row r="3" spans="2:39" ht="15.6" customHeight="1" x14ac:dyDescent="0.25">
      <c r="B3" s="437" t="s">
        <v>1</v>
      </c>
      <c r="C3" s="443" t="s">
        <v>188</v>
      </c>
      <c r="D3" s="443" t="s">
        <v>189</v>
      </c>
      <c r="E3" s="443" t="s">
        <v>190</v>
      </c>
      <c r="F3" s="443" t="s">
        <v>191</v>
      </c>
      <c r="G3" s="443" t="s">
        <v>447</v>
      </c>
      <c r="H3" s="443" t="s">
        <v>448</v>
      </c>
      <c r="I3" s="446" t="s">
        <v>192</v>
      </c>
      <c r="J3" s="446"/>
      <c r="K3" s="446"/>
      <c r="L3" s="446"/>
      <c r="M3" s="446"/>
      <c r="N3" s="446"/>
      <c r="O3" s="446"/>
      <c r="P3" s="446"/>
      <c r="Q3" s="155"/>
      <c r="R3" s="449" t="s">
        <v>201</v>
      </c>
      <c r="S3" s="449" t="s">
        <v>202</v>
      </c>
      <c r="T3" s="449"/>
      <c r="U3" s="449"/>
      <c r="V3" s="449"/>
      <c r="W3" s="449"/>
      <c r="X3" s="449"/>
      <c r="Y3" s="449"/>
      <c r="Z3" s="143"/>
      <c r="AA3" s="447" t="s">
        <v>481</v>
      </c>
      <c r="AB3" s="447"/>
      <c r="AC3" s="447"/>
      <c r="AD3" s="447"/>
      <c r="AE3" s="448"/>
      <c r="AF3" s="448"/>
      <c r="AG3" s="448"/>
    </row>
    <row r="4" spans="2:39" ht="33" customHeight="1" x14ac:dyDescent="0.25">
      <c r="B4" s="437"/>
      <c r="C4" s="443"/>
      <c r="D4" s="444"/>
      <c r="E4" s="443"/>
      <c r="F4" s="443"/>
      <c r="G4" s="443"/>
      <c r="H4" s="443"/>
      <c r="I4" s="416" t="s">
        <v>3</v>
      </c>
      <c r="J4" s="416"/>
      <c r="K4" s="416"/>
      <c r="L4" s="416"/>
      <c r="M4" s="416"/>
      <c r="N4" s="416"/>
      <c r="O4" s="416"/>
      <c r="P4" s="416"/>
      <c r="Q4" s="76"/>
      <c r="R4" s="449"/>
      <c r="S4" s="450" t="s">
        <v>70</v>
      </c>
      <c r="T4" s="439">
        <f>J5</f>
        <v>2023</v>
      </c>
      <c r="U4" s="439">
        <f t="shared" ref="U4:Y4" si="0">K5</f>
        <v>2024</v>
      </c>
      <c r="V4" s="439">
        <f t="shared" si="0"/>
        <v>2025</v>
      </c>
      <c r="W4" s="439">
        <f t="shared" si="0"/>
        <v>2026</v>
      </c>
      <c r="X4" s="439">
        <f t="shared" si="0"/>
        <v>2027</v>
      </c>
      <c r="Y4" s="439">
        <f t="shared" si="0"/>
        <v>2028</v>
      </c>
      <c r="Z4" s="143"/>
      <c r="AA4" s="441" t="s">
        <v>191</v>
      </c>
      <c r="AB4" s="441" t="s">
        <v>447</v>
      </c>
      <c r="AC4" s="441" t="s">
        <v>448</v>
      </c>
      <c r="AD4" s="445" t="s">
        <v>72</v>
      </c>
      <c r="AE4" s="445"/>
      <c r="AF4" s="445"/>
      <c r="AG4" s="445"/>
      <c r="AI4" s="438" t="s">
        <v>459</v>
      </c>
      <c r="AJ4" s="438"/>
      <c r="AK4" s="438"/>
      <c r="AL4" s="438"/>
      <c r="AM4" s="426" t="s">
        <v>450</v>
      </c>
    </row>
    <row r="5" spans="2:39" ht="60" customHeight="1" x14ac:dyDescent="0.25">
      <c r="B5" s="437"/>
      <c r="C5" s="443"/>
      <c r="D5" s="444"/>
      <c r="E5" s="443"/>
      <c r="F5" s="443"/>
      <c r="G5" s="443"/>
      <c r="H5" s="443"/>
      <c r="I5" s="20" t="s">
        <v>193</v>
      </c>
      <c r="J5" s="179">
        <f>Podsumowanie!F4</f>
        <v>2023</v>
      </c>
      <c r="K5" s="179">
        <f>Podsumowanie!G4</f>
        <v>2024</v>
      </c>
      <c r="L5" s="179">
        <f>Podsumowanie!H4</f>
        <v>2025</v>
      </c>
      <c r="M5" s="179">
        <f>Podsumowanie!I4</f>
        <v>2026</v>
      </c>
      <c r="N5" s="179">
        <f>Podsumowanie!J4</f>
        <v>2027</v>
      </c>
      <c r="O5" s="179">
        <f>Podsumowanie!K4</f>
        <v>2028</v>
      </c>
      <c r="P5" s="45" t="s">
        <v>449</v>
      </c>
      <c r="Q5" s="76"/>
      <c r="R5" s="449"/>
      <c r="S5" s="451"/>
      <c r="T5" s="440"/>
      <c r="U5" s="440"/>
      <c r="V5" s="440"/>
      <c r="W5" s="440"/>
      <c r="X5" s="440"/>
      <c r="Y5" s="440"/>
      <c r="Z5" s="143"/>
      <c r="AA5" s="442"/>
      <c r="AB5" s="442"/>
      <c r="AC5" s="442"/>
      <c r="AD5" s="20" t="s">
        <v>193</v>
      </c>
      <c r="AE5" s="179">
        <f>J5</f>
        <v>2023</v>
      </c>
      <c r="AF5" s="179">
        <f>K5</f>
        <v>2024</v>
      </c>
      <c r="AG5" s="179">
        <f>L5</f>
        <v>2025</v>
      </c>
      <c r="AI5" s="329" t="s">
        <v>193</v>
      </c>
      <c r="AJ5" s="330">
        <f>T4</f>
        <v>2023</v>
      </c>
      <c r="AK5" s="330">
        <f t="shared" ref="AK5:AL5" si="1">U4</f>
        <v>2024</v>
      </c>
      <c r="AL5" s="330">
        <f t="shared" si="1"/>
        <v>2025</v>
      </c>
      <c r="AM5" s="427"/>
    </row>
    <row r="6" spans="2:39" ht="15.75" x14ac:dyDescent="0.25">
      <c r="B6" s="159" t="s">
        <v>4</v>
      </c>
      <c r="C6" s="159" t="s">
        <v>5</v>
      </c>
      <c r="D6" s="159" t="s">
        <v>6</v>
      </c>
      <c r="E6" s="159" t="s">
        <v>7</v>
      </c>
      <c r="F6" s="159" t="s">
        <v>8</v>
      </c>
      <c r="G6" s="159" t="s">
        <v>9</v>
      </c>
      <c r="H6" s="159" t="s">
        <v>10</v>
      </c>
      <c r="I6" s="159" t="s">
        <v>11</v>
      </c>
      <c r="J6" s="159" t="s">
        <v>27</v>
      </c>
      <c r="K6" s="159" t="s">
        <v>30</v>
      </c>
      <c r="L6" s="159" t="s">
        <v>33</v>
      </c>
      <c r="M6" s="159" t="s">
        <v>35</v>
      </c>
      <c r="N6" s="159" t="s">
        <v>37</v>
      </c>
      <c r="O6" s="159" t="s">
        <v>39</v>
      </c>
      <c r="P6" s="159" t="s">
        <v>41</v>
      </c>
      <c r="Q6" s="156"/>
      <c r="R6" s="159" t="s">
        <v>42</v>
      </c>
      <c r="S6" s="159" t="s">
        <v>43</v>
      </c>
      <c r="T6" s="159" t="s">
        <v>44</v>
      </c>
      <c r="U6" s="159" t="s">
        <v>45</v>
      </c>
      <c r="V6" s="159" t="s">
        <v>48</v>
      </c>
      <c r="W6" s="159" t="s">
        <v>50</v>
      </c>
      <c r="X6" s="159" t="s">
        <v>51</v>
      </c>
      <c r="Y6" s="159" t="s">
        <v>52</v>
      </c>
      <c r="Z6" s="143"/>
      <c r="AA6" s="160" t="s">
        <v>54</v>
      </c>
      <c r="AB6" s="160" t="s">
        <v>57</v>
      </c>
      <c r="AC6" s="160" t="s">
        <v>60</v>
      </c>
      <c r="AD6" s="160" t="s">
        <v>61</v>
      </c>
      <c r="AE6" s="160" t="s">
        <v>148</v>
      </c>
      <c r="AF6" s="160" t="s">
        <v>149</v>
      </c>
      <c r="AG6" s="160" t="s">
        <v>150</v>
      </c>
      <c r="AI6" s="159" t="s">
        <v>167</v>
      </c>
      <c r="AJ6" s="159" t="s">
        <v>168</v>
      </c>
      <c r="AK6" s="159" t="s">
        <v>169</v>
      </c>
      <c r="AL6" s="159" t="s">
        <v>170</v>
      </c>
      <c r="AM6" s="159" t="s">
        <v>171</v>
      </c>
    </row>
    <row r="7" spans="2:39" ht="15.75" x14ac:dyDescent="0.25">
      <c r="B7" s="161">
        <v>1</v>
      </c>
      <c r="C7" s="162"/>
      <c r="D7" s="163"/>
      <c r="E7" s="163" t="s">
        <v>197</v>
      </c>
      <c r="F7" s="163"/>
      <c r="G7" s="163"/>
      <c r="H7" s="163"/>
      <c r="I7" s="315"/>
      <c r="J7" s="315"/>
      <c r="K7" s="315"/>
      <c r="L7" s="315"/>
      <c r="M7" s="315"/>
      <c r="N7" s="315"/>
      <c r="O7" s="315"/>
      <c r="P7" s="315">
        <f t="shared" ref="P7:P12" si="2">SUM(J7:O7)</f>
        <v>0</v>
      </c>
      <c r="Q7" s="156"/>
      <c r="R7" s="170"/>
      <c r="S7" s="172" t="str">
        <f>IFERROR(VLOOKUP(R7,Legenda[],4,FALSE), "[-]")</f>
        <v>[-]</v>
      </c>
      <c r="T7" s="164"/>
      <c r="U7" s="164"/>
      <c r="V7" s="164"/>
      <c r="W7" s="164"/>
      <c r="X7" s="164"/>
      <c r="Y7" s="164"/>
      <c r="Z7" s="157"/>
      <c r="AA7" s="331"/>
      <c r="AB7" s="331"/>
      <c r="AC7" s="331"/>
      <c r="AD7" s="331"/>
      <c r="AE7" s="331"/>
      <c r="AF7" s="331"/>
      <c r="AG7" s="331"/>
      <c r="AI7" s="331">
        <f t="shared" ref="AI7:AL12" si="3">I7-AD7</f>
        <v>0</v>
      </c>
      <c r="AJ7" s="331">
        <f t="shared" si="3"/>
        <v>0</v>
      </c>
      <c r="AK7" s="331">
        <f t="shared" si="3"/>
        <v>0</v>
      </c>
      <c r="AL7" s="331">
        <f t="shared" si="3"/>
        <v>0</v>
      </c>
      <c r="AM7" s="332"/>
    </row>
    <row r="8" spans="2:39" ht="15.75" x14ac:dyDescent="0.25">
      <c r="B8" s="161">
        <v>2</v>
      </c>
      <c r="C8" s="162"/>
      <c r="D8" s="163"/>
      <c r="E8" s="163" t="s">
        <v>197</v>
      </c>
      <c r="F8" s="163"/>
      <c r="G8" s="163"/>
      <c r="H8" s="163"/>
      <c r="I8" s="315"/>
      <c r="J8" s="315"/>
      <c r="K8" s="315"/>
      <c r="L8" s="315"/>
      <c r="M8" s="315"/>
      <c r="N8" s="315"/>
      <c r="O8" s="315"/>
      <c r="P8" s="315">
        <f t="shared" si="2"/>
        <v>0</v>
      </c>
      <c r="Q8" s="156"/>
      <c r="R8" s="170"/>
      <c r="S8" s="172" t="str">
        <f>IFERROR(VLOOKUP(R8,Legenda[],4,FALSE), "[-]")</f>
        <v>[-]</v>
      </c>
      <c r="T8" s="164"/>
      <c r="U8" s="164"/>
      <c r="V8" s="164"/>
      <c r="W8" s="164"/>
      <c r="X8" s="164"/>
      <c r="Y8" s="164"/>
      <c r="Z8" s="157"/>
      <c r="AA8" s="331"/>
      <c r="AB8" s="331"/>
      <c r="AC8" s="331"/>
      <c r="AD8" s="331"/>
      <c r="AE8" s="331"/>
      <c r="AF8" s="331"/>
      <c r="AG8" s="331"/>
      <c r="AI8" s="331">
        <f t="shared" si="3"/>
        <v>0</v>
      </c>
      <c r="AJ8" s="331">
        <f t="shared" si="3"/>
        <v>0</v>
      </c>
      <c r="AK8" s="331">
        <f t="shared" si="3"/>
        <v>0</v>
      </c>
      <c r="AL8" s="331">
        <f t="shared" si="3"/>
        <v>0</v>
      </c>
      <c r="AM8" s="332"/>
    </row>
    <row r="9" spans="2:39" ht="15.75" x14ac:dyDescent="0.25">
      <c r="B9" s="161">
        <v>3</v>
      </c>
      <c r="C9" s="162"/>
      <c r="D9" s="163"/>
      <c r="E9" s="163" t="s">
        <v>197</v>
      </c>
      <c r="F9" s="163"/>
      <c r="G9" s="163"/>
      <c r="H9" s="163"/>
      <c r="I9" s="315"/>
      <c r="J9" s="315"/>
      <c r="K9" s="315"/>
      <c r="L9" s="315"/>
      <c r="M9" s="315"/>
      <c r="N9" s="315"/>
      <c r="O9" s="315"/>
      <c r="P9" s="315">
        <f t="shared" si="2"/>
        <v>0</v>
      </c>
      <c r="Q9" s="156"/>
      <c r="R9" s="170"/>
      <c r="S9" s="172" t="str">
        <f>IFERROR(VLOOKUP(R9,Legenda[],4,FALSE), "[-]")</f>
        <v>[-]</v>
      </c>
      <c r="T9" s="164"/>
      <c r="U9" s="164"/>
      <c r="V9" s="164"/>
      <c r="W9" s="164"/>
      <c r="X9" s="164"/>
      <c r="Y9" s="164"/>
      <c r="Z9" s="157"/>
      <c r="AA9" s="331"/>
      <c r="AB9" s="331"/>
      <c r="AC9" s="331"/>
      <c r="AD9" s="331"/>
      <c r="AE9" s="331"/>
      <c r="AF9" s="331"/>
      <c r="AG9" s="331"/>
      <c r="AI9" s="331">
        <f t="shared" si="3"/>
        <v>0</v>
      </c>
      <c r="AJ9" s="331">
        <f t="shared" si="3"/>
        <v>0</v>
      </c>
      <c r="AK9" s="331">
        <f t="shared" si="3"/>
        <v>0</v>
      </c>
      <c r="AL9" s="331">
        <f t="shared" si="3"/>
        <v>0</v>
      </c>
      <c r="AM9" s="332"/>
    </row>
    <row r="10" spans="2:39" ht="15.75" x14ac:dyDescent="0.25">
      <c r="B10" s="161">
        <v>4</v>
      </c>
      <c r="C10" s="162"/>
      <c r="D10" s="163"/>
      <c r="E10" s="163" t="s">
        <v>197</v>
      </c>
      <c r="F10" s="163"/>
      <c r="G10" s="163"/>
      <c r="H10" s="163"/>
      <c r="I10" s="315"/>
      <c r="J10" s="315"/>
      <c r="K10" s="315"/>
      <c r="L10" s="315"/>
      <c r="M10" s="315"/>
      <c r="N10" s="315"/>
      <c r="O10" s="315"/>
      <c r="P10" s="315">
        <f t="shared" si="2"/>
        <v>0</v>
      </c>
      <c r="Q10" s="156"/>
      <c r="R10" s="170"/>
      <c r="S10" s="172" t="str">
        <f>IFERROR(VLOOKUP(R10,Legenda[],4,FALSE), "[-]")</f>
        <v>[-]</v>
      </c>
      <c r="T10" s="164"/>
      <c r="U10" s="164"/>
      <c r="V10" s="164"/>
      <c r="W10" s="164"/>
      <c r="X10" s="164"/>
      <c r="Y10" s="164"/>
      <c r="Z10" s="157"/>
      <c r="AA10" s="331"/>
      <c r="AB10" s="331"/>
      <c r="AC10" s="331"/>
      <c r="AD10" s="331"/>
      <c r="AE10" s="331"/>
      <c r="AF10" s="331"/>
      <c r="AG10" s="331"/>
      <c r="AI10" s="331">
        <f t="shared" si="3"/>
        <v>0</v>
      </c>
      <c r="AJ10" s="331">
        <f t="shared" si="3"/>
        <v>0</v>
      </c>
      <c r="AK10" s="331">
        <f t="shared" si="3"/>
        <v>0</v>
      </c>
      <c r="AL10" s="331">
        <f t="shared" si="3"/>
        <v>0</v>
      </c>
      <c r="AM10" s="332"/>
    </row>
    <row r="11" spans="2:39" ht="15.75" x14ac:dyDescent="0.25">
      <c r="B11" s="161">
        <v>5</v>
      </c>
      <c r="C11" s="162"/>
      <c r="D11" s="163"/>
      <c r="E11" s="163" t="s">
        <v>197</v>
      </c>
      <c r="F11" s="163"/>
      <c r="G11" s="163"/>
      <c r="H11" s="163"/>
      <c r="I11" s="315"/>
      <c r="J11" s="315"/>
      <c r="K11" s="315"/>
      <c r="L11" s="315"/>
      <c r="M11" s="315"/>
      <c r="N11" s="315"/>
      <c r="O11" s="315"/>
      <c r="P11" s="315">
        <f t="shared" si="2"/>
        <v>0</v>
      </c>
      <c r="Q11" s="156"/>
      <c r="R11" s="170"/>
      <c r="S11" s="172" t="str">
        <f>IFERROR(VLOOKUP(R11,Legenda[],4,FALSE), "[-]")</f>
        <v>[-]</v>
      </c>
      <c r="T11" s="164"/>
      <c r="U11" s="164"/>
      <c r="V11" s="164"/>
      <c r="W11" s="164"/>
      <c r="X11" s="164"/>
      <c r="Y11" s="164"/>
      <c r="Z11" s="157"/>
      <c r="AA11" s="331"/>
      <c r="AB11" s="331"/>
      <c r="AC11" s="331"/>
      <c r="AD11" s="331"/>
      <c r="AE11" s="331"/>
      <c r="AF11" s="331"/>
      <c r="AG11" s="331"/>
      <c r="AI11" s="331">
        <f t="shared" si="3"/>
        <v>0</v>
      </c>
      <c r="AJ11" s="331">
        <f t="shared" si="3"/>
        <v>0</v>
      </c>
      <c r="AK11" s="331">
        <f t="shared" si="3"/>
        <v>0</v>
      </c>
      <c r="AL11" s="331">
        <f t="shared" si="3"/>
        <v>0</v>
      </c>
      <c r="AM11" s="332"/>
    </row>
    <row r="12" spans="2:39" ht="15.75" x14ac:dyDescent="0.25">
      <c r="B12" s="161">
        <v>6</v>
      </c>
      <c r="C12" s="162"/>
      <c r="D12" s="163"/>
      <c r="E12" s="163" t="s">
        <v>197</v>
      </c>
      <c r="F12" s="163"/>
      <c r="G12" s="163"/>
      <c r="H12" s="163"/>
      <c r="I12" s="315"/>
      <c r="J12" s="315"/>
      <c r="K12" s="315"/>
      <c r="L12" s="315"/>
      <c r="M12" s="315"/>
      <c r="N12" s="315"/>
      <c r="O12" s="315"/>
      <c r="P12" s="315">
        <f t="shared" si="2"/>
        <v>0</v>
      </c>
      <c r="Q12" s="156"/>
      <c r="R12" s="170"/>
      <c r="S12" s="172" t="str">
        <f>IFERROR(VLOOKUP(R12,Legenda[],4,FALSE), "[-]")</f>
        <v>[-]</v>
      </c>
      <c r="T12" s="164"/>
      <c r="U12" s="164"/>
      <c r="V12" s="164"/>
      <c r="W12" s="164"/>
      <c r="X12" s="164"/>
      <c r="Y12" s="164"/>
      <c r="Z12" s="157"/>
      <c r="AA12" s="331"/>
      <c r="AB12" s="331"/>
      <c r="AC12" s="331"/>
      <c r="AD12" s="331"/>
      <c r="AE12" s="331"/>
      <c r="AF12" s="331"/>
      <c r="AG12" s="331"/>
      <c r="AI12" s="331">
        <f t="shared" si="3"/>
        <v>0</v>
      </c>
      <c r="AJ12" s="331">
        <f t="shared" si="3"/>
        <v>0</v>
      </c>
      <c r="AK12" s="331">
        <f t="shared" si="3"/>
        <v>0</v>
      </c>
      <c r="AL12" s="331">
        <f t="shared" si="3"/>
        <v>0</v>
      </c>
      <c r="AM12" s="332"/>
    </row>
    <row r="13" spans="2:39" ht="15.75" x14ac:dyDescent="0.25">
      <c r="F13" s="165" t="s">
        <v>199</v>
      </c>
      <c r="G13" s="165"/>
      <c r="H13" s="165"/>
      <c r="I13" s="166"/>
      <c r="J13" s="166">
        <f t="shared" ref="J13:P13" si="4">SUM(J7:J12)</f>
        <v>0</v>
      </c>
      <c r="K13" s="166">
        <f t="shared" si="4"/>
        <v>0</v>
      </c>
      <c r="L13" s="166">
        <f t="shared" si="4"/>
        <v>0</v>
      </c>
      <c r="M13" s="166">
        <f t="shared" si="4"/>
        <v>0</v>
      </c>
      <c r="N13" s="166">
        <f t="shared" si="4"/>
        <v>0</v>
      </c>
      <c r="O13" s="166">
        <f t="shared" si="4"/>
        <v>0</v>
      </c>
      <c r="P13" s="166">
        <f t="shared" si="4"/>
        <v>0</v>
      </c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66"/>
      <c r="AB13" s="166"/>
      <c r="AC13" s="166"/>
      <c r="AD13" s="166"/>
      <c r="AE13" s="166"/>
      <c r="AF13" s="166"/>
      <c r="AG13" s="166"/>
    </row>
    <row r="16" spans="2:39" ht="15.75" x14ac:dyDescent="0.25">
      <c r="J16" s="416" t="s">
        <v>234</v>
      </c>
      <c r="K16" s="416"/>
      <c r="L16" s="416"/>
      <c r="M16" s="416"/>
      <c r="N16" s="416"/>
      <c r="O16" s="416"/>
      <c r="S16" s="416" t="s">
        <v>69</v>
      </c>
      <c r="T16" s="416"/>
      <c r="U16" s="416"/>
      <c r="V16" s="416"/>
      <c r="W16" s="416"/>
      <c r="X16" s="416"/>
      <c r="Y16" s="416"/>
      <c r="Z16" s="78"/>
      <c r="AA16" s="55"/>
      <c r="AB16" s="55"/>
      <c r="AC16" s="55"/>
      <c r="AD16" s="78"/>
      <c r="AE16" s="76"/>
      <c r="AF16" s="76"/>
      <c r="AG16" s="76"/>
    </row>
    <row r="17" spans="2:33" ht="15.75" x14ac:dyDescent="0.25">
      <c r="E17" s="51" t="s">
        <v>1</v>
      </c>
      <c r="F17" s="428" t="s">
        <v>2</v>
      </c>
      <c r="G17" s="429"/>
      <c r="H17" s="430"/>
      <c r="I17" s="52"/>
      <c r="J17" s="20">
        <f t="shared" ref="J17:O17" si="5">J5</f>
        <v>2023</v>
      </c>
      <c r="K17" s="20">
        <f t="shared" si="5"/>
        <v>2024</v>
      </c>
      <c r="L17" s="20">
        <f t="shared" si="5"/>
        <v>2025</v>
      </c>
      <c r="M17" s="20">
        <f t="shared" si="5"/>
        <v>2026</v>
      </c>
      <c r="N17" s="20">
        <f t="shared" si="5"/>
        <v>2027</v>
      </c>
      <c r="O17" s="20">
        <f t="shared" si="5"/>
        <v>2028</v>
      </c>
      <c r="S17" s="20" t="s">
        <v>70</v>
      </c>
      <c r="T17" s="20">
        <f t="shared" ref="T17:Y17" si="6">J17</f>
        <v>2023</v>
      </c>
      <c r="U17" s="20">
        <f t="shared" si="6"/>
        <v>2024</v>
      </c>
      <c r="V17" s="20">
        <f t="shared" si="6"/>
        <v>2025</v>
      </c>
      <c r="W17" s="20">
        <f t="shared" si="6"/>
        <v>2026</v>
      </c>
      <c r="X17" s="20">
        <f t="shared" si="6"/>
        <v>2027</v>
      </c>
      <c r="Y17" s="20">
        <f t="shared" si="6"/>
        <v>2028</v>
      </c>
      <c r="Z17" s="78"/>
      <c r="AA17" s="55"/>
      <c r="AB17" s="55"/>
      <c r="AC17" s="55"/>
      <c r="AD17" s="78"/>
      <c r="AE17" s="76"/>
      <c r="AF17" s="76"/>
      <c r="AG17" s="76"/>
    </row>
    <row r="18" spans="2:33" ht="15.75" x14ac:dyDescent="0.25">
      <c r="E18" s="21" t="s">
        <v>4</v>
      </c>
      <c r="F18" s="431" t="s">
        <v>5</v>
      </c>
      <c r="G18" s="432"/>
      <c r="H18" s="433"/>
      <c r="I18" s="21" t="s">
        <v>6</v>
      </c>
      <c r="J18" s="21" t="s">
        <v>7</v>
      </c>
      <c r="K18" s="21" t="s">
        <v>8</v>
      </c>
      <c r="L18" s="21" t="s">
        <v>9</v>
      </c>
      <c r="M18" s="21" t="s">
        <v>10</v>
      </c>
      <c r="N18" s="21" t="s">
        <v>11</v>
      </c>
      <c r="O18" s="21" t="s">
        <v>27</v>
      </c>
      <c r="S18" s="21" t="s">
        <v>30</v>
      </c>
      <c r="T18" s="21" t="s">
        <v>33</v>
      </c>
      <c r="U18" s="21" t="s">
        <v>35</v>
      </c>
      <c r="V18" s="21" t="s">
        <v>37</v>
      </c>
      <c r="W18" s="21" t="s">
        <v>39</v>
      </c>
      <c r="X18" s="21" t="s">
        <v>41</v>
      </c>
      <c r="Y18" s="21" t="s">
        <v>42</v>
      </c>
      <c r="Z18" s="143"/>
      <c r="AA18" s="143"/>
      <c r="AB18" s="143"/>
      <c r="AC18" s="143"/>
      <c r="AD18" s="143"/>
      <c r="AE18" s="143"/>
      <c r="AF18" s="143"/>
      <c r="AG18" s="143"/>
    </row>
    <row r="19" spans="2:33" ht="15.6" customHeight="1" x14ac:dyDescent="0.25">
      <c r="E19" s="22"/>
      <c r="F19" s="434" t="s">
        <v>62</v>
      </c>
      <c r="G19" s="435"/>
      <c r="H19" s="436"/>
      <c r="I19" s="24" t="s">
        <v>4</v>
      </c>
      <c r="J19" s="25">
        <f t="shared" ref="J19:O19" si="7">SUM(J20:J25)</f>
        <v>0</v>
      </c>
      <c r="K19" s="25">
        <f t="shared" si="7"/>
        <v>0</v>
      </c>
      <c r="L19" s="25">
        <f t="shared" si="7"/>
        <v>0</v>
      </c>
      <c r="M19" s="25">
        <f t="shared" si="7"/>
        <v>0</v>
      </c>
      <c r="N19" s="25">
        <f t="shared" si="7"/>
        <v>0</v>
      </c>
      <c r="O19" s="25">
        <f t="shared" si="7"/>
        <v>0</v>
      </c>
      <c r="S19" s="24"/>
      <c r="T19" s="25"/>
      <c r="U19" s="25"/>
      <c r="V19" s="25"/>
      <c r="W19" s="25"/>
      <c r="X19" s="25"/>
      <c r="Y19" s="25"/>
      <c r="Z19" s="143"/>
      <c r="AA19" s="143"/>
      <c r="AB19" s="143"/>
      <c r="AC19" s="143"/>
      <c r="AD19" s="143"/>
      <c r="AE19" s="143"/>
      <c r="AF19" s="143"/>
      <c r="AG19" s="143"/>
    </row>
    <row r="20" spans="2:33" ht="15.6" customHeight="1" x14ac:dyDescent="0.25">
      <c r="E20" s="31" t="s">
        <v>0</v>
      </c>
      <c r="F20" s="423" t="str">
        <f>'tabele techniczne'!D5</f>
        <v>Rozwój sieci dla OZE, magazynów ee, e-mobility</v>
      </c>
      <c r="G20" s="424"/>
      <c r="H20" s="425"/>
      <c r="I20" s="15" t="s">
        <v>5</v>
      </c>
      <c r="J20" s="16">
        <f t="shared" ref="J20:O25" si="8">SUMIF($R$7:$R$12,$F20,J$7:J$12)</f>
        <v>0</v>
      </c>
      <c r="K20" s="16">
        <f t="shared" si="8"/>
        <v>0</v>
      </c>
      <c r="L20" s="16">
        <f t="shared" si="8"/>
        <v>0</v>
      </c>
      <c r="M20" s="16">
        <f t="shared" si="8"/>
        <v>0</v>
      </c>
      <c r="N20" s="16">
        <f t="shared" si="8"/>
        <v>0</v>
      </c>
      <c r="O20" s="16">
        <f t="shared" si="8"/>
        <v>0</v>
      </c>
      <c r="S20" s="34" t="s">
        <v>71</v>
      </c>
      <c r="T20" s="16">
        <f t="shared" ref="T20:Y25" si="9">SUMIF($R$7:$R$12,$F20,T$7:T$12)</f>
        <v>0</v>
      </c>
      <c r="U20" s="16">
        <f t="shared" si="9"/>
        <v>0</v>
      </c>
      <c r="V20" s="16">
        <f t="shared" si="9"/>
        <v>0</v>
      </c>
      <c r="W20" s="16">
        <f t="shared" si="9"/>
        <v>0</v>
      </c>
      <c r="X20" s="16">
        <f t="shared" si="9"/>
        <v>0</v>
      </c>
      <c r="Y20" s="16">
        <f t="shared" si="9"/>
        <v>0</v>
      </c>
      <c r="Z20" s="143"/>
      <c r="AA20" s="143"/>
      <c r="AB20" s="143"/>
      <c r="AC20" s="143"/>
      <c r="AD20" s="143"/>
      <c r="AE20" s="143"/>
      <c r="AF20" s="143"/>
      <c r="AG20" s="143"/>
    </row>
    <row r="21" spans="2:33" ht="15.6" customHeight="1" x14ac:dyDescent="0.25">
      <c r="C21" s="146"/>
      <c r="D21" s="147"/>
      <c r="E21" s="29" t="s">
        <v>19</v>
      </c>
      <c r="F21" s="423" t="str">
        <f>'tabele techniczne'!D6</f>
        <v>Zmiana struktury sieci WN i SN na kablową</v>
      </c>
      <c r="G21" s="424"/>
      <c r="H21" s="425"/>
      <c r="I21" s="15" t="s">
        <v>6</v>
      </c>
      <c r="J21" s="16">
        <f t="shared" si="8"/>
        <v>0</v>
      </c>
      <c r="K21" s="16">
        <f t="shared" si="8"/>
        <v>0</v>
      </c>
      <c r="L21" s="16">
        <f t="shared" si="8"/>
        <v>0</v>
      </c>
      <c r="M21" s="16">
        <f t="shared" si="8"/>
        <v>0</v>
      </c>
      <c r="N21" s="16">
        <f t="shared" si="8"/>
        <v>0</v>
      </c>
      <c r="O21" s="16">
        <f t="shared" si="8"/>
        <v>0</v>
      </c>
      <c r="S21" s="34" t="s">
        <v>71</v>
      </c>
      <c r="T21" s="16">
        <f t="shared" si="9"/>
        <v>0</v>
      </c>
      <c r="U21" s="16">
        <f t="shared" si="9"/>
        <v>0</v>
      </c>
      <c r="V21" s="16">
        <f t="shared" si="9"/>
        <v>0</v>
      </c>
      <c r="W21" s="16">
        <f t="shared" si="9"/>
        <v>0</v>
      </c>
      <c r="X21" s="16">
        <f t="shared" si="9"/>
        <v>0</v>
      </c>
      <c r="Y21" s="16">
        <f t="shared" si="9"/>
        <v>0</v>
      </c>
      <c r="Z21" s="143"/>
      <c r="AA21" s="143"/>
      <c r="AB21" s="143"/>
      <c r="AC21" s="143"/>
      <c r="AD21" s="143"/>
      <c r="AE21" s="143"/>
      <c r="AF21" s="143"/>
      <c r="AG21" s="143"/>
    </row>
    <row r="22" spans="2:33" ht="15.6" customHeight="1" x14ac:dyDescent="0.25">
      <c r="C22" s="146"/>
      <c r="D22" s="147"/>
      <c r="E22" s="31" t="s">
        <v>28</v>
      </c>
      <c r="F22" s="423" t="str">
        <f>'tabele techniczne'!D7</f>
        <v>Cyfryzacja i automatyzacja</v>
      </c>
      <c r="G22" s="424"/>
      <c r="H22" s="425"/>
      <c r="I22" s="15" t="s">
        <v>7</v>
      </c>
      <c r="J22" s="16">
        <f t="shared" si="8"/>
        <v>0</v>
      </c>
      <c r="K22" s="16">
        <f t="shared" si="8"/>
        <v>0</v>
      </c>
      <c r="L22" s="16">
        <f t="shared" si="8"/>
        <v>0</v>
      </c>
      <c r="M22" s="16">
        <f t="shared" si="8"/>
        <v>0</v>
      </c>
      <c r="N22" s="16">
        <f t="shared" si="8"/>
        <v>0</v>
      </c>
      <c r="O22" s="16">
        <f t="shared" si="8"/>
        <v>0</v>
      </c>
      <c r="S22" s="34" t="s">
        <v>72</v>
      </c>
      <c r="T22" s="16">
        <f t="shared" si="9"/>
        <v>0</v>
      </c>
      <c r="U22" s="16">
        <f t="shared" si="9"/>
        <v>0</v>
      </c>
      <c r="V22" s="16">
        <f t="shared" si="9"/>
        <v>0</v>
      </c>
      <c r="W22" s="16">
        <f t="shared" si="9"/>
        <v>0</v>
      </c>
      <c r="X22" s="16">
        <f t="shared" si="9"/>
        <v>0</v>
      </c>
      <c r="Y22" s="16">
        <f t="shared" si="9"/>
        <v>0</v>
      </c>
      <c r="Z22" s="143"/>
      <c r="AA22" s="143"/>
      <c r="AB22" s="143"/>
      <c r="AC22" s="143"/>
      <c r="AD22" s="143"/>
      <c r="AE22" s="143"/>
      <c r="AF22" s="143"/>
      <c r="AG22" s="143"/>
    </row>
    <row r="23" spans="2:33" ht="15.6" customHeight="1" x14ac:dyDescent="0.25">
      <c r="C23" s="146"/>
      <c r="D23" s="147"/>
      <c r="E23" s="29" t="s">
        <v>31</v>
      </c>
      <c r="F23" s="423" t="str">
        <f>'tabele techniczne'!D8</f>
        <v>Liczniki Zdalnego Odczytu</v>
      </c>
      <c r="G23" s="424"/>
      <c r="H23" s="425"/>
      <c r="I23" s="15" t="s">
        <v>8</v>
      </c>
      <c r="J23" s="16">
        <f t="shared" si="8"/>
        <v>0</v>
      </c>
      <c r="K23" s="16">
        <f t="shared" si="8"/>
        <v>0</v>
      </c>
      <c r="L23" s="16">
        <f t="shared" si="8"/>
        <v>0</v>
      </c>
      <c r="M23" s="16">
        <f t="shared" si="8"/>
        <v>0</v>
      </c>
      <c r="N23" s="16">
        <f t="shared" si="8"/>
        <v>0</v>
      </c>
      <c r="O23" s="16">
        <f t="shared" si="8"/>
        <v>0</v>
      </c>
      <c r="S23" s="34" t="s">
        <v>73</v>
      </c>
      <c r="T23" s="16">
        <f t="shared" si="9"/>
        <v>0</v>
      </c>
      <c r="U23" s="16">
        <f t="shared" si="9"/>
        <v>0</v>
      </c>
      <c r="V23" s="16">
        <f t="shared" si="9"/>
        <v>0</v>
      </c>
      <c r="W23" s="16">
        <f t="shared" si="9"/>
        <v>0</v>
      </c>
      <c r="X23" s="16">
        <f t="shared" si="9"/>
        <v>0</v>
      </c>
      <c r="Y23" s="16">
        <f t="shared" si="9"/>
        <v>0</v>
      </c>
      <c r="Z23" s="143"/>
      <c r="AA23" s="143"/>
      <c r="AB23" s="143"/>
      <c r="AC23" s="143"/>
      <c r="AD23" s="143"/>
      <c r="AE23" s="143"/>
      <c r="AF23" s="143"/>
      <c r="AG23" s="143"/>
    </row>
    <row r="24" spans="2:33" ht="15.6" customHeight="1" x14ac:dyDescent="0.25">
      <c r="C24" s="146"/>
      <c r="D24" s="147"/>
      <c r="E24" s="31" t="s">
        <v>55</v>
      </c>
      <c r="F24" s="423" t="str">
        <f>'tabele techniczne'!D9</f>
        <v>Przyłączenia Klientów</v>
      </c>
      <c r="G24" s="424"/>
      <c r="H24" s="425"/>
      <c r="I24" s="15" t="s">
        <v>9</v>
      </c>
      <c r="J24" s="16">
        <f t="shared" si="8"/>
        <v>0</v>
      </c>
      <c r="K24" s="16">
        <f t="shared" si="8"/>
        <v>0</v>
      </c>
      <c r="L24" s="16">
        <f t="shared" si="8"/>
        <v>0</v>
      </c>
      <c r="M24" s="16">
        <f t="shared" si="8"/>
        <v>0</v>
      </c>
      <c r="N24" s="16">
        <f t="shared" si="8"/>
        <v>0</v>
      </c>
      <c r="O24" s="16">
        <f t="shared" si="8"/>
        <v>0</v>
      </c>
      <c r="S24" s="34" t="s">
        <v>74</v>
      </c>
      <c r="T24" s="16">
        <f t="shared" si="9"/>
        <v>0</v>
      </c>
      <c r="U24" s="16">
        <f t="shared" si="9"/>
        <v>0</v>
      </c>
      <c r="V24" s="16">
        <f t="shared" si="9"/>
        <v>0</v>
      </c>
      <c r="W24" s="16">
        <f t="shared" si="9"/>
        <v>0</v>
      </c>
      <c r="X24" s="16">
        <f t="shared" si="9"/>
        <v>0</v>
      </c>
      <c r="Y24" s="16">
        <f t="shared" si="9"/>
        <v>0</v>
      </c>
      <c r="Z24" s="143"/>
      <c r="AA24" s="143"/>
      <c r="AB24" s="143"/>
      <c r="AC24" s="143"/>
      <c r="AD24" s="143"/>
      <c r="AE24" s="143"/>
      <c r="AF24" s="143"/>
      <c r="AG24" s="143"/>
    </row>
    <row r="25" spans="2:33" ht="15.6" customHeight="1" x14ac:dyDescent="0.25">
      <c r="C25" s="146"/>
      <c r="D25" s="147"/>
      <c r="E25" s="29" t="s">
        <v>58</v>
      </c>
      <c r="F25" s="423" t="str">
        <f>'tabele techniczne'!D10</f>
        <v>Pozostałe nakłady inwestycyjne</v>
      </c>
      <c r="G25" s="424"/>
      <c r="H25" s="425"/>
      <c r="I25" s="15" t="s">
        <v>10</v>
      </c>
      <c r="J25" s="16">
        <f t="shared" si="8"/>
        <v>0</v>
      </c>
      <c r="K25" s="16">
        <f t="shared" si="8"/>
        <v>0</v>
      </c>
      <c r="L25" s="16">
        <f t="shared" si="8"/>
        <v>0</v>
      </c>
      <c r="M25" s="16">
        <f t="shared" si="8"/>
        <v>0</v>
      </c>
      <c r="N25" s="16">
        <f t="shared" si="8"/>
        <v>0</v>
      </c>
      <c r="O25" s="16">
        <f t="shared" si="8"/>
        <v>0</v>
      </c>
      <c r="S25" s="34" t="s">
        <v>75</v>
      </c>
      <c r="T25" s="16">
        <f t="shared" si="9"/>
        <v>0</v>
      </c>
      <c r="U25" s="16">
        <f t="shared" si="9"/>
        <v>0</v>
      </c>
      <c r="V25" s="16">
        <f t="shared" si="9"/>
        <v>0</v>
      </c>
      <c r="W25" s="16">
        <f t="shared" si="9"/>
        <v>0</v>
      </c>
      <c r="X25" s="16">
        <f t="shared" si="9"/>
        <v>0</v>
      </c>
      <c r="Y25" s="16">
        <f t="shared" si="9"/>
        <v>0</v>
      </c>
      <c r="Z25" s="143"/>
      <c r="AA25" s="143"/>
      <c r="AB25" s="143"/>
      <c r="AC25" s="143"/>
      <c r="AD25" s="143"/>
      <c r="AE25" s="143"/>
      <c r="AF25" s="143"/>
      <c r="AG25" s="143"/>
    </row>
    <row r="28" spans="2:33" x14ac:dyDescent="0.25">
      <c r="B28" s="173" t="s">
        <v>0</v>
      </c>
      <c r="C28" s="251" t="s">
        <v>343</v>
      </c>
    </row>
    <row r="29" spans="2:33" x14ac:dyDescent="0.25">
      <c r="B29" s="173" t="s">
        <v>19</v>
      </c>
      <c r="C29" s="251" t="s">
        <v>451</v>
      </c>
    </row>
    <row r="30" spans="2:33" x14ac:dyDescent="0.25">
      <c r="B30" s="173" t="s">
        <v>28</v>
      </c>
      <c r="C30" s="251" t="s">
        <v>482</v>
      </c>
    </row>
    <row r="31" spans="2:33" x14ac:dyDescent="0.25">
      <c r="B31" s="173" t="s">
        <v>31</v>
      </c>
      <c r="C31" s="251" t="s">
        <v>480</v>
      </c>
    </row>
    <row r="32" spans="2:33" x14ac:dyDescent="0.25">
      <c r="B32" s="173"/>
    </row>
    <row r="33" spans="2:3" ht="15.75" thickBot="1" x14ac:dyDescent="0.3">
      <c r="B33" s="336" t="s">
        <v>458</v>
      </c>
    </row>
    <row r="34" spans="2:3" ht="19.5" thickBot="1" x14ac:dyDescent="0.3">
      <c r="B34" s="333" t="s">
        <v>452</v>
      </c>
      <c r="C34" t="s">
        <v>455</v>
      </c>
    </row>
    <row r="35" spans="2:3" ht="19.5" thickBot="1" x14ac:dyDescent="0.3">
      <c r="B35" s="334" t="s">
        <v>453</v>
      </c>
      <c r="C35" t="s">
        <v>456</v>
      </c>
    </row>
    <row r="36" spans="2:3" ht="19.5" thickBot="1" x14ac:dyDescent="0.3">
      <c r="B36" s="335" t="s">
        <v>454</v>
      </c>
      <c r="C36" t="s">
        <v>457</v>
      </c>
    </row>
  </sheetData>
  <autoFilter ref="B6:AG13" xr:uid="{00000000-0009-0000-0000-000008000000}"/>
  <mergeCells count="36">
    <mergeCell ref="AI4:AL4"/>
    <mergeCell ref="AM4:AM5"/>
    <mergeCell ref="S4:S5"/>
    <mergeCell ref="T4:T5"/>
    <mergeCell ref="U4:U5"/>
    <mergeCell ref="V4:V5"/>
    <mergeCell ref="W4:W5"/>
    <mergeCell ref="X4:X5"/>
    <mergeCell ref="Y4:Y5"/>
    <mergeCell ref="AA4:AA5"/>
    <mergeCell ref="AB4:AB5"/>
    <mergeCell ref="AC4:AC5"/>
    <mergeCell ref="F25:H25"/>
    <mergeCell ref="I3:P3"/>
    <mergeCell ref="I4:P4"/>
    <mergeCell ref="F20:H20"/>
    <mergeCell ref="F21:H21"/>
    <mergeCell ref="F22:H22"/>
    <mergeCell ref="F23:H23"/>
    <mergeCell ref="F24:H24"/>
    <mergeCell ref="G3:G5"/>
    <mergeCell ref="H3:H5"/>
    <mergeCell ref="F17:H17"/>
    <mergeCell ref="F18:H18"/>
    <mergeCell ref="F19:H19"/>
    <mergeCell ref="AA3:AG3"/>
    <mergeCell ref="J16:O16"/>
    <mergeCell ref="S16:Y16"/>
    <mergeCell ref="B3:B5"/>
    <mergeCell ref="C3:C5"/>
    <mergeCell ref="D3:D5"/>
    <mergeCell ref="E3:E5"/>
    <mergeCell ref="F3:F5"/>
    <mergeCell ref="R3:R5"/>
    <mergeCell ref="S3:Y3"/>
    <mergeCell ref="AD4:AG4"/>
  </mergeCells>
  <pageMargins left="0.7" right="0.7" top="0.75" bottom="0.75" header="0.3" footer="0.3"/>
  <pageSetup paperSize="9" scale="16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800-000000000000}">
          <x14:formula1>
            <xm:f>'tabele techniczne'!$D$5:$D$10</xm:f>
          </x14:formula1>
          <xm:sqref>R7:R12</xm:sqref>
        </x14:dataValidation>
        <x14:dataValidation type="list" allowBlank="1" showInputMessage="1" showErrorMessage="1" xr:uid="{00000000-0002-0000-0800-000001000000}">
          <x14:formula1>
            <xm:f>'tabele techniczne'!$B$5:$B$9</xm:f>
          </x14:formula1>
          <xm:sqref>E7:E12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21</vt:i4>
      </vt:variant>
      <vt:variant>
        <vt:lpstr>Nazwane zakresy</vt:lpstr>
      </vt:variant>
      <vt:variant>
        <vt:i4>8</vt:i4>
      </vt:variant>
    </vt:vector>
  </HeadingPairs>
  <TitlesOfParts>
    <vt:vector size="29" baseType="lpstr">
      <vt:lpstr>Wstęp</vt:lpstr>
      <vt:lpstr>Podsumowanie</vt:lpstr>
      <vt:lpstr>A1_odb.-przył.</vt:lpstr>
      <vt:lpstr>A2_odb.-rozb.</vt:lpstr>
      <vt:lpstr>A3_wytw. i OSD-przył.</vt:lpstr>
      <vt:lpstr>A4_wytw. i OSD-rozb.</vt:lpstr>
      <vt:lpstr>B_modernizacja i pozostałe</vt:lpstr>
      <vt:lpstr>C1_łączność</vt:lpstr>
      <vt:lpstr>C2_informatyka</vt:lpstr>
      <vt:lpstr>C3_budynki</vt:lpstr>
      <vt:lpstr>C4_transport</vt:lpstr>
      <vt:lpstr>C5_pozostałe_zakupy</vt:lpstr>
      <vt:lpstr>P1_podm.-odb.</vt:lpstr>
      <vt:lpstr>P2_podm.-el-mob.</vt:lpstr>
      <vt:lpstr>P3_podm.-wytw.</vt:lpstr>
      <vt:lpstr>P4_podm.-mod.</vt:lpstr>
      <vt:lpstr>I1_LZO-info</vt:lpstr>
      <vt:lpstr>I2_odb. i ene. - info</vt:lpstr>
      <vt:lpstr>I3_sredniowki</vt:lpstr>
      <vt:lpstr>Wskaźniki</vt:lpstr>
      <vt:lpstr>tabele techniczne</vt:lpstr>
      <vt:lpstr>'A1_odb.-przył.'!Obszar_wydruku</vt:lpstr>
      <vt:lpstr>'B_modernizacja i pozostałe'!Obszar_wydruku</vt:lpstr>
      <vt:lpstr>'C1_łączność'!Obszar_wydruku</vt:lpstr>
      <vt:lpstr>'C2_informatyka'!Obszar_wydruku</vt:lpstr>
      <vt:lpstr>'C3_budynki'!Obszar_wydruku</vt:lpstr>
      <vt:lpstr>'I2_odb. i ene. - info'!Obszar_wydruku</vt:lpstr>
      <vt:lpstr>Podsumowanie!Obszar_wydruku</vt:lpstr>
      <vt:lpstr>Wskaźniki!Obszar_wydruku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ure@ure.gov.pl</dc:creator>
  <cp:lastModifiedBy>Mieczkowski Artur</cp:lastModifiedBy>
  <cp:lastPrinted>2023-06-27T12:41:52Z</cp:lastPrinted>
  <dcterms:created xsi:type="dcterms:W3CDTF">2023-03-03T05:10:14Z</dcterms:created>
  <dcterms:modified xsi:type="dcterms:W3CDTF">2024-04-09T09:36:27Z</dcterms:modified>
</cp:coreProperties>
</file>