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4\aukcja_1_2024\"/>
    </mc:Choice>
  </mc:AlternateContent>
  <workbookProtection workbookAlgorithmName="SHA-512" workbookHashValue="ufRGcSCjh3Is14GKvTzcChtHABl+3cEAoOxpHU+AKUFueUd0SUmQrC5XLjYUH5BzF0mljrNBxorNVlqvUVMFww==" workbookSaltValue="D+CqJRqzoju033mXV8NVbA==" workbookSpinCount="100000" lockStructure="1"/>
  <bookViews>
    <workbookView xWindow="0" yWindow="0" windowWidth="21645" windowHeight="51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B48" i="1" l="1"/>
  <c r="I34" i="1" l="1"/>
  <c r="B35" i="1" l="1"/>
  <c r="B33" i="1" l="1"/>
  <c r="B32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<sst xmlns="http://schemas.openxmlformats.org/spreadsheetml/2006/main" count="140" uniqueCount="113">
  <si>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</si>
  <si>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</si>
  <si>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</si>
  <si>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</si>
  <si>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</si>
  <si>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</si>
  <si>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</si>
  <si>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</si>
  <si>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</si>
  <si>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</si>
  <si>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</si>
  <si>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</si>
  <si>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</si>
  <si>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</si>
  <si>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</si>
  <si>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</si>
  <si>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</si>
  <si>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</si>
  <si>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</si>
  <si>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</si>
  <si>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</si>
  <si>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</si>
  <si>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</si>
  <si>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</si>
  <si>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</si>
  <si>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</si>
  <si>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</si>
  <si>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</si>
  <si>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</si>
  <si>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</si>
  <si>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</si>
  <si>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</si>
  <si>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</si>
  <si>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</si>
  <si>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</si>
  <si>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</si>
  <si>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</si>
  <si>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</si>
  <si>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</si>
  <si>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</si>
  <si>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</si>
  <si>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</si>
  <si>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</si>
  <si>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</si>
  <si>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</si>
  <si>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</si>
  <si>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</si>
  <si>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</si>
  <si>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</si>
  <si>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</si>
  <si>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</si>
  <si>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</si>
  <si>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</si>
  <si>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</si>
  <si>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</si>
  <si>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</si>
  <si>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</si>
  <si>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</si>
  <si>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</si>
  <si>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</si>
  <si>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</si>
  <si>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</si>
  <si>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</si>
  <si>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</si>
  <si>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</si>
  <si>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</si>
  <si>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</si>
  <si>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</si>
  <si>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</si>
  <si>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</si>
  <si>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</si>
  <si>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</si>
  <si>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</si>
  <si>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</si>
  <si>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</si>
  <si>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</si>
  <si>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</si>
  <si>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</si>
  <si>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</si>
  <si>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</si>
  <si>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</si>
  <si>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</si>
  <si>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</si>
  <si>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</si>
  <si>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</si>
  <si>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</si>
  <si>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</si>
  <si>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</si>
  <si>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</si>
  <si>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</si>
  <si>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</si>
  <si>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</si>
  <si>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</si>
  <si>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</si>
  <si>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</si>
  <si>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</si>
  <si>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</si>
  <si>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</si>
  <si>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</si>
  <si>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</si>
  <si>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</si>
  <si>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</si>
  <si>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</si>
  <si>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</si>
  <si>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</si>
  <si>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</si>
  <si>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</si>
  <si>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</si>
  <si>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a) że do budowy nowej jednostki kogeneracji zostaną wykorzystane wyłącznie urządzenia wyprodukowane w okresie 
60 miesięcy przed dniem wytworzenia po raz pierwszy energii elektrycznej w tej jednostce po jej wybudowaniu;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</si>
  <si>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ul. Towarowa 25a
00-869 Warszawa</t>
    </r>
  </si>
  <si>
    <t>* Ważna na dzień złożenia oferty decyzja, o której mowa w art. 19 ust. 1 ustawy z dnia 14 grudnia 2018 r. o promowaniu energii elektrycznej z wysokosprawnej kogeneracji (Dz.U. z 2022 r. poz. 553, z późn. zm., dalej zwanej: "ustawą o CHP") wydana przez Prezesa URE na wniosek wytwórcy.
** Pola oznaczone kolorem zielonym są polami nieobowiązkowymi.</t>
  </si>
  <si>
    <t>nowa jednostka kogeneracji opalana paliwami innymi niż wymienione w art. 15 ust. 7 pkt 1-3 ustawy o CHP</t>
  </si>
  <si>
    <t>ACHP/1/2024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</si>
</sst>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  <font>
      <sz val="11"/>
      <color rgb="FF161616"/>
      <name val="Consolas"/>
      <family val="3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19" xfId="2" applyFont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12" fillId="0" borderId="12" xfId="0" applyFont="1" applyBorder="1"/>
    <xf numFmtId="0" fontId="12" fillId="0" borderId="0" xfId="0" applyFont="1"/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vertical="top"/>
    </xf>
    <xf numFmtId="0" fontId="12" fillId="3" borderId="0" xfId="0" applyFont="1" applyFill="1"/>
    <xf numFmtId="0" fontId="9" fillId="3" borderId="0" xfId="0" applyFont="1" applyFill="1" applyAlignment="1">
      <alignment vertical="top" wrapText="1"/>
    </xf>
    <xf numFmtId="0" fontId="9" fillId="3" borderId="16" xfId="0" applyFont="1" applyFill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3" fillId="0" borderId="13" xfId="0" applyFont="1" applyBorder="1"/>
    <xf numFmtId="0" fontId="3" fillId="0" borderId="12" xfId="0" applyFont="1" applyBorder="1" applyAlignment="1">
      <alignment wrapText="1"/>
    </xf>
    <xf numFmtId="0" fontId="9" fillId="3" borderId="17" xfId="0" applyFont="1" applyFill="1" applyBorder="1" applyAlignment="1">
      <alignment vertical="top" wrapText="1"/>
    </xf>
    <xf numFmtId="0" fontId="9" fillId="3" borderId="18" xfId="0" applyFont="1" applyFill="1" applyBorder="1" applyAlignment="1">
      <alignment vertical="top" wrapText="1"/>
    </xf>
    <xf numFmtId="0" fontId="9" fillId="3" borderId="24" xfId="0" applyFont="1" applyFill="1" applyBorder="1" applyAlignment="1">
      <alignment vertical="top" wrapText="1"/>
    </xf>
    <xf numFmtId="0" fontId="12" fillId="0" borderId="14" xfId="0" applyFont="1" applyBorder="1"/>
    <xf numFmtId="0" fontId="17" fillId="0" borderId="14" xfId="0" applyFont="1" applyBorder="1"/>
    <xf numFmtId="0" fontId="17" fillId="0" borderId="0" xfId="0" applyFont="1"/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164" fontId="17" fillId="0" borderId="0" xfId="0" applyNumberFormat="1" applyFont="1"/>
    <xf numFmtId="0" fontId="17" fillId="4" borderId="8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quotePrefix="1" applyFont="1" applyAlignment="1">
      <alignment horizontal="justify" vertical="justify"/>
    </xf>
    <xf numFmtId="0" fontId="12" fillId="0" borderId="14" xfId="0" applyFont="1" applyBorder="1" applyAlignment="1">
      <alignment vertical="justify"/>
    </xf>
    <xf numFmtId="0" fontId="7" fillId="0" borderId="0" xfId="0" applyFont="1" applyAlignment="1">
      <alignment horizontal="justify" vertical="justify"/>
    </xf>
    <xf numFmtId="0" fontId="22" fillId="0" borderId="0" xfId="0" applyFont="1" applyAlignment="1">
      <alignment horizontal="left" vertical="top"/>
    </xf>
    <xf numFmtId="164" fontId="19" fillId="0" borderId="0" xfId="0" applyNumberFormat="1" applyFont="1"/>
    <xf numFmtId="164" fontId="19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68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14" fontId="17" fillId="0" borderId="0" xfId="0" applyNumberFormat="1" applyFont="1" applyAlignment="1">
      <alignment horizontal="left" vertical="center"/>
    </xf>
    <xf numFmtId="167" fontId="17" fillId="0" borderId="0" xfId="0" applyNumberFormat="1" applyFont="1" applyAlignment="1">
      <alignment horizontal="left" vertical="center"/>
    </xf>
    <xf numFmtId="164" fontId="24" fillId="0" borderId="0" xfId="0" applyNumberFormat="1" applyFont="1"/>
    <xf numFmtId="164" fontId="17" fillId="0" borderId="0" xfId="0" applyNumberFormat="1" applyFont="1" applyAlignment="1">
      <alignment vertical="center"/>
    </xf>
    <xf numFmtId="14" fontId="19" fillId="0" borderId="0" xfId="0" applyNumberFormat="1" applyFont="1"/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justify"/>
    </xf>
    <xf numFmtId="0" fontId="8" fillId="4" borderId="2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1" fillId="0" borderId="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13" fillId="0" borderId="12" xfId="0" quotePrefix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justify" vertical="center" wrapText="1" readingOrder="1"/>
    </xf>
    <xf numFmtId="0" fontId="8" fillId="4" borderId="6" xfId="0" applyFont="1" applyFill="1" applyBorder="1" applyAlignment="1">
      <alignment horizontal="justify" vertical="center" wrapText="1" readingOrder="1"/>
    </xf>
    <xf numFmtId="0" fontId="8" fillId="4" borderId="3" xfId="0" applyFont="1" applyFill="1" applyBorder="1" applyAlignment="1">
      <alignment horizontal="justify" vertical="center" wrapText="1" readingOrder="1"/>
    </xf>
    <xf numFmtId="169" fontId="8" fillId="4" borderId="2" xfId="0" applyNumberFormat="1" applyFont="1" applyFill="1" applyBorder="1" applyAlignment="1">
      <alignment horizontal="center" vertical="center" wrapText="1"/>
    </xf>
    <xf numFmtId="169" fontId="8" fillId="4" borderId="6" xfId="0" applyNumberFormat="1" applyFont="1" applyFill="1" applyBorder="1" applyAlignment="1">
      <alignment horizontal="center" vertical="center" wrapText="1"/>
    </xf>
    <xf numFmtId="169" fontId="8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justify" wrapText="1"/>
    </xf>
    <xf numFmtId="0" fontId="3" fillId="0" borderId="5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justify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7" fillId="4" borderId="21" xfId="0" applyFont="1" applyFill="1" applyBorder="1" applyAlignment="1">
      <alignment horizontal="justify" vertical="center" wrapText="1"/>
    </xf>
    <xf numFmtId="4" fontId="10" fillId="0" borderId="25" xfId="0" quotePrefix="1" applyNumberFormat="1" applyFont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2" fontId="10" fillId="0" borderId="25" xfId="0" quotePrefix="1" applyNumberFormat="1" applyFont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>
      <alignment vertical="center" wrapText="1"/>
    </xf>
    <xf numFmtId="0" fontId="17" fillId="4" borderId="23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showRuler="0" view="pageLayout" topLeftCell="A5" zoomScale="130" zoomScaleNormal="110" zoomScalePageLayoutView="130" workbookViewId="0">
      <selection activeCell="B58" sqref="B58:K58"/>
    </sheetView>
  </sheetViews>
  <sheetFormatPr defaultColWidth="9.140625" defaultRowHeight="12.75" x14ac:dyDescent="0.2"/>
  <cols>
    <col min="1" max="1" width="3" style="13" customWidth="1"/>
    <col min="2" max="2" width="10" style="13" customWidth="1"/>
    <col min="3" max="3" width="6.42578125" style="13" customWidth="1"/>
    <col min="4" max="4" width="6.28515625" style="13" customWidth="1"/>
    <col min="5" max="5" width="7.85546875" style="13" customWidth="1"/>
    <col min="6" max="6" width="5.85546875" style="13" customWidth="1"/>
    <col min="7" max="7" width="7.7109375" style="13" customWidth="1"/>
    <col min="8" max="8" width="8.85546875" style="13" customWidth="1"/>
    <col min="9" max="9" width="8" style="13" customWidth="1"/>
    <col min="10" max="10" width="7.7109375" style="13" customWidth="1"/>
    <col min="11" max="11" width="8.28515625" style="13" customWidth="1"/>
    <col min="12" max="12" width="7.42578125" style="13" customWidth="1"/>
    <col min="13" max="13" width="7.140625" style="13" customWidth="1"/>
    <col min="14" max="14" width="3.28515625" style="25" customWidth="1"/>
    <col min="15" max="15" width="2.5703125" style="13" hidden="1" customWidth="1"/>
    <col min="16" max="16" width="14" style="13" bestFit="1" customWidth="1"/>
    <col min="17" max="17" width="12.85546875" style="13" customWidth="1"/>
    <col min="18" max="18" width="23.85546875" style="13" customWidth="1"/>
    <col min="19" max="19" width="12.28515625" style="13" bestFit="1" customWidth="1"/>
    <col min="20" max="46" width="9.140625" style="13"/>
    <col min="47" max="47" width="18.5703125" style="13" customWidth="1"/>
    <col min="48" max="16384" width="9.140625" style="13"/>
  </cols>
  <sheetData>
    <row r="1" spans="1:19" ht="11.25" customHeight="1" x14ac:dyDescent="0.2">
      <c r="A1" s="11"/>
      <c r="B1" s="11"/>
      <c r="C1" s="11"/>
      <c r="D1" s="11"/>
      <c r="E1" s="11"/>
      <c r="F1" s="11"/>
      <c r="G1" s="11"/>
      <c r="H1" s="11"/>
      <c r="I1" s="112"/>
      <c r="J1" s="112"/>
      <c r="K1" s="112"/>
      <c r="L1" s="112"/>
      <c r="M1" s="112"/>
      <c r="N1" s="12"/>
    </row>
    <row r="2" spans="1:19" ht="15" customHeight="1" x14ac:dyDescent="0.2">
      <c r="A2" s="11"/>
      <c r="B2" s="11"/>
      <c r="C2" s="11"/>
      <c r="D2" s="11"/>
      <c r="E2" s="11"/>
      <c r="F2" s="11"/>
      <c r="G2" s="11"/>
      <c r="H2" s="11"/>
      <c r="I2" s="113"/>
      <c r="J2" s="113"/>
      <c r="K2" s="113"/>
      <c r="L2" s="113"/>
      <c r="M2" s="113"/>
      <c r="N2" s="12"/>
    </row>
    <row r="3" spans="1:19" ht="21" customHeight="1" x14ac:dyDescent="0.2">
      <c r="A3" s="11"/>
      <c r="B3" s="11"/>
      <c r="C3" s="11"/>
      <c r="D3" s="11"/>
      <c r="E3" s="11"/>
      <c r="F3" s="11"/>
      <c r="G3" s="11"/>
      <c r="I3" s="125" t="s">
        <v>109</v>
      </c>
      <c r="J3" s="125"/>
      <c r="K3" s="125"/>
      <c r="L3" s="125"/>
      <c r="M3" s="14"/>
      <c r="N3" s="12"/>
    </row>
    <row r="4" spans="1:19" ht="15" customHeight="1" x14ac:dyDescent="0.2">
      <c r="A4" s="15"/>
      <c r="B4" s="15"/>
      <c r="C4" s="15"/>
      <c r="D4" s="15"/>
      <c r="E4" s="15"/>
      <c r="F4" s="15"/>
      <c r="G4" s="16"/>
      <c r="H4" s="17"/>
      <c r="I4" s="126"/>
      <c r="J4" s="126"/>
      <c r="K4" s="126"/>
      <c r="L4" s="126"/>
      <c r="M4" s="18"/>
      <c r="N4" s="12"/>
      <c r="S4" s="19"/>
    </row>
    <row r="5" spans="1:19" ht="12.75" customHeight="1" x14ac:dyDescent="0.2">
      <c r="A5" s="11"/>
      <c r="B5" s="11"/>
      <c r="C5" s="11"/>
      <c r="D5" s="20"/>
      <c r="E5" s="11"/>
      <c r="F5" s="21"/>
      <c r="G5" s="22"/>
      <c r="H5" s="17"/>
      <c r="I5" s="126"/>
      <c r="J5" s="126"/>
      <c r="K5" s="126"/>
      <c r="L5" s="126"/>
      <c r="M5" s="23"/>
      <c r="N5" s="12"/>
    </row>
    <row r="6" spans="1:19" ht="12.75" customHeight="1" x14ac:dyDescent="0.2">
      <c r="A6" s="11"/>
      <c r="B6" s="11"/>
      <c r="C6" s="11"/>
      <c r="D6" s="11"/>
      <c r="E6" s="11"/>
      <c r="F6" s="11"/>
      <c r="G6" s="22"/>
      <c r="H6" s="17"/>
      <c r="I6" s="126"/>
      <c r="J6" s="126"/>
      <c r="K6" s="126"/>
      <c r="L6" s="126"/>
      <c r="M6" s="23"/>
      <c r="N6" s="12"/>
    </row>
    <row r="7" spans="1:19" ht="9" customHeight="1" x14ac:dyDescent="0.2">
      <c r="A7" s="11"/>
      <c r="B7" s="11"/>
      <c r="C7" s="11"/>
      <c r="D7" s="11"/>
      <c r="E7" s="11"/>
      <c r="F7" s="11"/>
      <c r="G7" s="22"/>
      <c r="H7" s="17"/>
      <c r="I7" s="17"/>
      <c r="J7" s="17"/>
      <c r="K7" s="17"/>
      <c r="L7" s="17"/>
      <c r="M7" s="23"/>
      <c r="N7" s="12"/>
    </row>
    <row r="8" spans="1:19" ht="9" customHeight="1" x14ac:dyDescent="0.2">
      <c r="A8" s="11"/>
      <c r="B8" s="11"/>
      <c r="C8" s="11"/>
      <c r="D8" s="11"/>
      <c r="E8" s="11"/>
      <c r="F8" s="11"/>
      <c r="G8" s="22"/>
      <c r="H8" s="24"/>
      <c r="I8" s="24"/>
      <c r="J8" s="24"/>
      <c r="K8" s="24"/>
      <c r="L8" s="24"/>
      <c r="M8" s="23"/>
      <c r="N8" s="12"/>
    </row>
    <row r="9" spans="1:19" ht="53.25" customHeight="1" x14ac:dyDescent="0.2">
      <c r="A9" s="114" t="s">
        <v>86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2"/>
    </row>
    <row r="10" spans="1:19" ht="9" customHeight="1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9" ht="29.25" customHeight="1" x14ac:dyDescent="0.2">
      <c r="A11" s="7" t="s">
        <v>0</v>
      </c>
      <c r="B11" s="86" t="s">
        <v>58</v>
      </c>
      <c r="C11" s="87"/>
      <c r="D11" s="87"/>
      <c r="E11" s="87"/>
      <c r="F11" s="88"/>
      <c r="G11" s="119" t="s">
        <v>112</v>
      </c>
      <c r="H11" s="120"/>
      <c r="I11" s="120"/>
      <c r="J11" s="120"/>
      <c r="K11" s="120"/>
      <c r="L11" s="120"/>
      <c r="M11" s="121"/>
    </row>
    <row r="12" spans="1:19" ht="33" customHeight="1" x14ac:dyDescent="0.2">
      <c r="A12" s="7" t="s">
        <v>1</v>
      </c>
      <c r="B12" s="98" t="s">
        <v>92</v>
      </c>
      <c r="C12" s="98"/>
      <c r="D12" s="98"/>
      <c r="E12" s="98"/>
      <c r="F12" s="71"/>
      <c r="G12" s="122"/>
      <c r="H12" s="123"/>
      <c r="I12" s="123"/>
      <c r="J12" s="123"/>
      <c r="K12" s="123"/>
      <c r="L12" s="123"/>
      <c r="M12" s="124"/>
    </row>
    <row r="13" spans="1:19" ht="9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9" s="27" customFormat="1" ht="13.5" customHeight="1" x14ac:dyDescent="0.2">
      <c r="A14" s="94" t="s">
        <v>82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26"/>
    </row>
    <row r="15" spans="1:19" s="27" customFormat="1" ht="31.5" customHeight="1" x14ac:dyDescent="0.2">
      <c r="A15" s="7" t="s">
        <v>0</v>
      </c>
      <c r="B15" s="70" t="s">
        <v>93</v>
      </c>
      <c r="C15" s="70"/>
      <c r="D15" s="70"/>
      <c r="E15" s="70"/>
      <c r="F15" s="70"/>
      <c r="G15" s="116"/>
      <c r="H15" s="116"/>
      <c r="I15" s="116"/>
      <c r="J15" s="116"/>
      <c r="K15" s="116"/>
      <c r="L15" s="116"/>
      <c r="M15" s="116"/>
      <c r="N15" s="26"/>
    </row>
    <row r="16" spans="1:19" s="27" customFormat="1" ht="41.25" customHeight="1" x14ac:dyDescent="0.2">
      <c r="A16" s="7" t="s">
        <v>1</v>
      </c>
      <c r="B16" s="70" t="s">
        <v>94</v>
      </c>
      <c r="C16" s="70"/>
      <c r="D16" s="70"/>
      <c r="E16" s="70"/>
      <c r="F16" s="70"/>
      <c r="G16" s="127"/>
      <c r="H16" s="127"/>
      <c r="I16" s="127"/>
      <c r="J16" s="127"/>
      <c r="K16" s="127"/>
      <c r="L16" s="127"/>
      <c r="M16" s="127"/>
      <c r="N16" s="26"/>
    </row>
    <row r="17" spans="1:16" s="27" customFormat="1" ht="28.5" customHeight="1" x14ac:dyDescent="0.2">
      <c r="A17" s="7" t="s">
        <v>2</v>
      </c>
      <c r="B17" s="86" t="s">
        <v>95</v>
      </c>
      <c r="C17" s="87"/>
      <c r="D17" s="87"/>
      <c r="E17" s="87"/>
      <c r="F17" s="88"/>
      <c r="G17" s="89"/>
      <c r="H17" s="90"/>
      <c r="I17" s="90"/>
      <c r="J17" s="90"/>
      <c r="K17" s="90"/>
      <c r="L17" s="90"/>
      <c r="M17" s="91"/>
      <c r="N17" s="26"/>
    </row>
    <row r="18" spans="1:16" s="27" customFormat="1" ht="39" customHeight="1" x14ac:dyDescent="0.2">
      <c r="A18" s="7" t="s">
        <v>65</v>
      </c>
      <c r="B18" s="71" t="s">
        <v>87</v>
      </c>
      <c r="C18" s="64"/>
      <c r="D18" s="64"/>
      <c r="E18" s="64"/>
      <c r="F18" s="65"/>
      <c r="G18" s="79"/>
      <c r="H18" s="80"/>
      <c r="I18" s="80"/>
      <c r="J18" s="80"/>
      <c r="K18" s="80"/>
      <c r="L18" s="80"/>
      <c r="M18" s="81"/>
      <c r="N18" s="26"/>
    </row>
    <row r="19" spans="1:16" s="27" customFormat="1" ht="9" customHeight="1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6"/>
    </row>
    <row r="20" spans="1:16" s="27" customFormat="1" ht="13.5" customHeight="1" x14ac:dyDescent="0.2">
      <c r="A20" s="94" t="s">
        <v>85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26"/>
    </row>
    <row r="21" spans="1:16" s="27" customFormat="1" ht="24" customHeight="1" x14ac:dyDescent="0.2">
      <c r="A21" s="28" t="s">
        <v>0</v>
      </c>
      <c r="B21" s="102" t="s">
        <v>96</v>
      </c>
      <c r="C21" s="103"/>
      <c r="D21" s="103"/>
      <c r="E21" s="104"/>
      <c r="F21" s="92"/>
      <c r="G21" s="92"/>
      <c r="H21" s="92"/>
      <c r="I21" s="92"/>
      <c r="J21" s="92"/>
      <c r="K21" s="92"/>
      <c r="L21" s="92"/>
      <c r="M21" s="92"/>
      <c r="N21" s="26"/>
    </row>
    <row r="22" spans="1:16" ht="24" customHeight="1" x14ac:dyDescent="0.2">
      <c r="A22" s="7" t="s">
        <v>1</v>
      </c>
      <c r="B22" s="70" t="s">
        <v>84</v>
      </c>
      <c r="C22" s="70"/>
      <c r="D22" s="99" t="s">
        <v>11</v>
      </c>
      <c r="E22" s="100"/>
      <c r="F22" s="100"/>
      <c r="G22" s="100"/>
      <c r="H22" s="100"/>
      <c r="I22" s="100"/>
      <c r="J22" s="100"/>
      <c r="K22" s="100"/>
      <c r="L22" s="100"/>
      <c r="M22" s="101"/>
      <c r="N22" s="26"/>
      <c r="P22" s="27"/>
    </row>
    <row r="23" spans="1:16" s="27" customFormat="1" ht="30" customHeight="1" x14ac:dyDescent="0.2">
      <c r="A23" s="7" t="s">
        <v>2</v>
      </c>
      <c r="B23" s="98" t="s">
        <v>97</v>
      </c>
      <c r="C23" s="98"/>
      <c r="D23" s="98"/>
      <c r="E23" s="98"/>
      <c r="F23" s="98"/>
      <c r="G23" s="98"/>
      <c r="H23" s="7" t="s">
        <v>3</v>
      </c>
      <c r="I23" s="85"/>
      <c r="J23" s="85"/>
      <c r="K23" s="85"/>
      <c r="L23" s="85"/>
      <c r="M23" s="85"/>
      <c r="N23" s="26"/>
    </row>
    <row r="24" spans="1:16" s="27" customFormat="1" ht="24" customHeight="1" x14ac:dyDescent="0.2">
      <c r="A24" s="28" t="s">
        <v>65</v>
      </c>
      <c r="B24" s="86" t="s">
        <v>98</v>
      </c>
      <c r="C24" s="88"/>
      <c r="D24" s="95" t="s">
        <v>11</v>
      </c>
      <c r="E24" s="96"/>
      <c r="F24" s="96"/>
      <c r="G24" s="96"/>
      <c r="H24" s="96"/>
      <c r="I24" s="96"/>
      <c r="J24" s="96"/>
      <c r="K24" s="96"/>
      <c r="L24" s="96"/>
      <c r="M24" s="97"/>
      <c r="N24" s="26"/>
    </row>
    <row r="25" spans="1:16" s="27" customFormat="1" ht="57.75" customHeight="1" x14ac:dyDescent="0.2">
      <c r="A25" s="7" t="s">
        <v>66</v>
      </c>
      <c r="B25" s="71" t="s">
        <v>99</v>
      </c>
      <c r="C25" s="64"/>
      <c r="D25" s="64"/>
      <c r="E25" s="64"/>
      <c r="F25" s="64"/>
      <c r="G25" s="65"/>
      <c r="H25" s="82"/>
      <c r="I25" s="83"/>
      <c r="J25" s="83"/>
      <c r="K25" s="83"/>
      <c r="L25" s="83"/>
      <c r="M25" s="84"/>
      <c r="N25" s="26"/>
    </row>
    <row r="26" spans="1:16" s="27" customFormat="1" ht="56.25" customHeight="1" x14ac:dyDescent="0.2">
      <c r="A26" s="7" t="s">
        <v>67</v>
      </c>
      <c r="B26" s="71" t="s">
        <v>100</v>
      </c>
      <c r="C26" s="64"/>
      <c r="D26" s="64"/>
      <c r="E26" s="64"/>
      <c r="F26" s="64"/>
      <c r="G26" s="65"/>
      <c r="H26" s="82"/>
      <c r="I26" s="83"/>
      <c r="J26" s="83"/>
      <c r="K26" s="83"/>
      <c r="L26" s="83"/>
      <c r="M26" s="84"/>
      <c r="N26" s="26"/>
    </row>
    <row r="27" spans="1:16" s="27" customFormat="1" ht="45.75" customHeight="1" x14ac:dyDescent="0.2">
      <c r="A27" s="28" t="s">
        <v>4</v>
      </c>
      <c r="B27" s="71" t="s">
        <v>101</v>
      </c>
      <c r="C27" s="64"/>
      <c r="D27" s="64"/>
      <c r="E27" s="64"/>
      <c r="F27" s="64"/>
      <c r="G27" s="65"/>
      <c r="H27" s="7" t="s">
        <v>47</v>
      </c>
      <c r="I27" s="134"/>
      <c r="J27" s="134"/>
      <c r="K27" s="134"/>
      <c r="L27" s="134"/>
      <c r="M27" s="134"/>
      <c r="N27" s="26"/>
    </row>
    <row r="28" spans="1:16" s="27" customFormat="1" ht="31.5" customHeight="1" x14ac:dyDescent="0.2">
      <c r="A28" s="7" t="s">
        <v>5</v>
      </c>
      <c r="B28" s="71" t="s">
        <v>60</v>
      </c>
      <c r="C28" s="64"/>
      <c r="D28" s="64"/>
      <c r="E28" s="64"/>
      <c r="F28" s="64"/>
      <c r="G28" s="64"/>
      <c r="H28" s="7" t="s">
        <v>59</v>
      </c>
      <c r="I28" s="128"/>
      <c r="J28" s="129"/>
      <c r="K28" s="129"/>
      <c r="L28" s="129"/>
      <c r="M28" s="130"/>
      <c r="N28" s="26"/>
    </row>
    <row r="29" spans="1:16" s="27" customFormat="1" ht="9.75" customHeight="1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26"/>
    </row>
    <row r="30" spans="1:16" s="27" customFormat="1" ht="37.5" customHeight="1" x14ac:dyDescent="0.2">
      <c r="A30" s="144" t="s">
        <v>110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26"/>
    </row>
    <row r="31" spans="1:16" s="27" customFormat="1" ht="79.5" customHeight="1" x14ac:dyDescent="0.2">
      <c r="A31" s="8" t="s">
        <v>6</v>
      </c>
      <c r="B31" s="63" t="s">
        <v>102</v>
      </c>
      <c r="C31" s="64"/>
      <c r="D31" s="64"/>
      <c r="E31" s="64"/>
      <c r="F31" s="65"/>
      <c r="G31" s="66" t="str">
        <f>IF(AND(K31&lt;&gt;"",D22="Proszę wybrać"),"Proszę określić rodzaj j.k.!",IF(OR(K31="",D22="Proszę wybrać"),"[zł/MWh]",(IF(OR((AND(D22="nowa jednostka kogeneracji opalana paliwami gazowymi",K31&lt;= 324.42)),(AND(D22="nowa jednostka kogeneracji opalana paliwami stałymi",K31&lt;=0)),(AND(D22="nowa jednostka kogeneracji opalana biomasą",K31&lt;=418.38)),(AND(D22="nowa jednostka kogeneracji opalana paliwami innymi niż wymienione w art. 15 ust. 7 pkt 1-3 ustawy o CHP",K31&lt;=278.06))),"[zł/MWh]","Wielkość niezgodna z wartością referencyjną wynikającą z Rozporządzenia Ministra Energii wydanego na podst. art. 15 ust. 7 Ustawy o CHP!"))))</f>
        <v>[zł/MWh]</v>
      </c>
      <c r="H31" s="66"/>
      <c r="I31" s="66"/>
      <c r="J31" s="66"/>
      <c r="K31" s="131"/>
      <c r="L31" s="132"/>
      <c r="M31" s="133"/>
      <c r="N31" s="26"/>
      <c r="P31" s="50"/>
    </row>
    <row r="32" spans="1:16" s="27" customFormat="1" ht="31.5" customHeight="1" x14ac:dyDescent="0.2">
      <c r="A32" s="29" t="s">
        <v>7</v>
      </c>
      <c r="B32" s="86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87"/>
      <c r="D32" s="87"/>
      <c r="E32" s="87"/>
      <c r="F32" s="87"/>
      <c r="G32" s="87"/>
      <c r="H32" s="88"/>
      <c r="I32" s="135"/>
      <c r="J32" s="136"/>
      <c r="K32" s="136"/>
      <c r="L32" s="136"/>
      <c r="M32" s="137"/>
      <c r="N32" s="26"/>
      <c r="P32" s="59"/>
    </row>
    <row r="33" spans="1:20" s="27" customFormat="1" ht="39.75" customHeight="1" x14ac:dyDescent="0.2">
      <c r="A33" s="29" t="s">
        <v>8</v>
      </c>
      <c r="B33" s="71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64"/>
      <c r="D33" s="64"/>
      <c r="E33" s="64"/>
      <c r="F33" s="64"/>
      <c r="G33" s="64"/>
      <c r="H33" s="65"/>
      <c r="I33" s="135"/>
      <c r="J33" s="136"/>
      <c r="K33" s="136"/>
      <c r="L33" s="136"/>
      <c r="M33" s="137"/>
      <c r="N33" s="26"/>
    </row>
    <row r="34" spans="1:20" s="27" customFormat="1" ht="31.5" customHeight="1" x14ac:dyDescent="0.2">
      <c r="A34" s="29" t="s">
        <v>44</v>
      </c>
      <c r="B34" s="71" t="s">
        <v>72</v>
      </c>
      <c r="C34" s="64"/>
      <c r="D34" s="64"/>
      <c r="E34" s="64"/>
      <c r="F34" s="64"/>
      <c r="G34" s="64"/>
      <c r="H34" s="65"/>
      <c r="I34" s="141" t="str">
        <f>IF(I33="","",IF((DATE(YEAR(I33)+15,MONTH(I33),DAY(I33)-1))&lt;(DATE(2048,12,31)),DATE(YEAR(I33)+15,MONTH(I33),DAY(I33)-1),DATE(2048,12,31)))</f>
        <v/>
      </c>
      <c r="J34" s="142"/>
      <c r="K34" s="142"/>
      <c r="L34" s="142"/>
      <c r="M34" s="143"/>
      <c r="N34" s="26"/>
      <c r="P34" s="48"/>
    </row>
    <row r="35" spans="1:20" s="27" customFormat="1" ht="44.25" customHeight="1" x14ac:dyDescent="0.2">
      <c r="A35" s="74" t="s">
        <v>68</v>
      </c>
      <c r="B35" s="138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30"/>
      <c r="O35" s="31"/>
      <c r="P35" s="49"/>
      <c r="Q35" s="50"/>
    </row>
    <row r="36" spans="1:20" s="27" customFormat="1" ht="21.2" customHeight="1" x14ac:dyDescent="0.2">
      <c r="A36" s="75"/>
      <c r="B36" s="66" t="s">
        <v>103</v>
      </c>
      <c r="C36" s="66"/>
      <c r="D36" s="68" t="str">
        <f>IF(I33="","",YEAR(I33))</f>
        <v/>
      </c>
      <c r="E36" s="69"/>
      <c r="F36" s="68" t="str">
        <f>IF(I33="","",D36+1)</f>
        <v/>
      </c>
      <c r="G36" s="69"/>
      <c r="H36" s="68" t="str">
        <f>IF(I33="","",F36+1)</f>
        <v/>
      </c>
      <c r="I36" s="69"/>
      <c r="J36" s="68" t="str">
        <f>IF(I33="","",H36+1)</f>
        <v/>
      </c>
      <c r="K36" s="69"/>
      <c r="L36" s="68" t="str">
        <f>IF(I33="","",J36+1)</f>
        <v/>
      </c>
      <c r="M36" s="69"/>
      <c r="N36" s="30"/>
      <c r="O36" s="31"/>
      <c r="P36" s="51"/>
      <c r="Q36" s="52"/>
      <c r="S36" s="53"/>
    </row>
    <row r="37" spans="1:20" s="27" customFormat="1" ht="21.2" customHeight="1" x14ac:dyDescent="0.25">
      <c r="A37" s="75"/>
      <c r="B37" s="107" t="s">
        <v>46</v>
      </c>
      <c r="C37" s="107"/>
      <c r="D37" s="105"/>
      <c r="E37" s="106"/>
      <c r="F37" s="105"/>
      <c r="G37" s="106"/>
      <c r="H37" s="105"/>
      <c r="I37" s="106"/>
      <c r="J37" s="105"/>
      <c r="K37" s="106"/>
      <c r="L37" s="105"/>
      <c r="M37" s="106"/>
      <c r="N37" s="30"/>
      <c r="O37" s="31"/>
      <c r="P37" s="50"/>
      <c r="Q37" s="54"/>
      <c r="S37" s="31"/>
    </row>
    <row r="38" spans="1:20" s="33" customFormat="1" ht="21.2" customHeight="1" x14ac:dyDescent="0.25">
      <c r="A38" s="75"/>
      <c r="B38" s="66" t="s">
        <v>103</v>
      </c>
      <c r="C38" s="66"/>
      <c r="D38" s="68" t="str">
        <f>IF(I33="","",L36+1)</f>
        <v/>
      </c>
      <c r="E38" s="69"/>
      <c r="F38" s="68" t="str">
        <f>IF(I33="","",D38+1)</f>
        <v/>
      </c>
      <c r="G38" s="69"/>
      <c r="H38" s="68" t="str">
        <f>IF(I33="","",F38+1)</f>
        <v/>
      </c>
      <c r="I38" s="69"/>
      <c r="J38" s="68" t="str">
        <f>IF(I33="","",H38+1)</f>
        <v/>
      </c>
      <c r="K38" s="69"/>
      <c r="L38" s="68" t="str">
        <f>IF(I33="","",J38+1)</f>
        <v/>
      </c>
      <c r="M38" s="69"/>
      <c r="N38" s="32"/>
      <c r="P38" s="50"/>
      <c r="Q38" s="50"/>
      <c r="R38" s="35"/>
      <c r="S38" s="31"/>
    </row>
    <row r="39" spans="1:20" s="33" customFormat="1" ht="21.2" customHeight="1" x14ac:dyDescent="0.25">
      <c r="A39" s="75"/>
      <c r="B39" s="107" t="s">
        <v>46</v>
      </c>
      <c r="C39" s="107"/>
      <c r="D39" s="105"/>
      <c r="E39" s="106"/>
      <c r="F39" s="105"/>
      <c r="G39" s="106"/>
      <c r="H39" s="105"/>
      <c r="I39" s="106"/>
      <c r="J39" s="105"/>
      <c r="K39" s="106"/>
      <c r="L39" s="105"/>
      <c r="M39" s="106"/>
      <c r="N39" s="32"/>
      <c r="P39" s="50"/>
      <c r="Q39" s="55"/>
    </row>
    <row r="40" spans="1:20" s="33" customFormat="1" ht="21.2" customHeight="1" x14ac:dyDescent="0.25">
      <c r="A40" s="75"/>
      <c r="B40" s="66" t="s">
        <v>103</v>
      </c>
      <c r="C40" s="66"/>
      <c r="D40" s="68" t="str">
        <f>IF(I33="","",L38+1)</f>
        <v/>
      </c>
      <c r="E40" s="69"/>
      <c r="F40" s="68" t="str">
        <f>IF(I33="","",D40+1)</f>
        <v/>
      </c>
      <c r="G40" s="69"/>
      <c r="H40" s="68" t="str">
        <f>IF(I33="","",F40+1)</f>
        <v/>
      </c>
      <c r="I40" s="69"/>
      <c r="J40" s="68" t="str">
        <f>IF(I33="","",H40+1)</f>
        <v/>
      </c>
      <c r="K40" s="69"/>
      <c r="L40" s="68" t="str">
        <f>IF(I33="","",J40+1)</f>
        <v/>
      </c>
      <c r="M40" s="69"/>
      <c r="N40" s="32"/>
      <c r="P40" s="50"/>
      <c r="Q40" s="35"/>
    </row>
    <row r="41" spans="1:20" s="33" customFormat="1" ht="21.2" customHeight="1" x14ac:dyDescent="0.25">
      <c r="A41" s="75"/>
      <c r="B41" s="108" t="s">
        <v>46</v>
      </c>
      <c r="C41" s="109"/>
      <c r="D41" s="105"/>
      <c r="E41" s="106"/>
      <c r="F41" s="105"/>
      <c r="G41" s="106"/>
      <c r="H41" s="105"/>
      <c r="I41" s="106"/>
      <c r="J41" s="105"/>
      <c r="K41" s="106"/>
      <c r="L41" s="105"/>
      <c r="M41" s="106"/>
      <c r="N41" s="32"/>
      <c r="P41" s="56"/>
      <c r="Q41" s="35"/>
    </row>
    <row r="42" spans="1:20" s="33" customFormat="1" ht="21" customHeight="1" x14ac:dyDescent="0.25">
      <c r="A42" s="75"/>
      <c r="B42" s="107" t="str">
        <f>IF(I33="","",IF((I33-DATE(YEAR(I33),1,0)-1)=0," ","Rok"))</f>
        <v/>
      </c>
      <c r="C42" s="107"/>
      <c r="D42" s="187" t="str">
        <f>IF(I33="","",IF((I33-DATE(YEAR(I33),1,0)-1)=0," ",L40+1))</f>
        <v/>
      </c>
      <c r="E42" s="188"/>
      <c r="F42" s="146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47"/>
      <c r="H42" s="147"/>
      <c r="I42" s="147"/>
      <c r="J42" s="147"/>
      <c r="K42" s="147"/>
      <c r="L42" s="147"/>
      <c r="M42" s="148"/>
      <c r="N42" s="32"/>
      <c r="P42" s="50"/>
      <c r="S42" s="31"/>
    </row>
    <row r="43" spans="1:20" s="33" customFormat="1" ht="23.25" customHeight="1" x14ac:dyDescent="0.2">
      <c r="A43" s="76"/>
      <c r="B43" s="189" t="str">
        <f>IF(I33="","",IF((I33-DATE(YEAR(I33),1,0)-1)=0," ","[MWh]"))</f>
        <v/>
      </c>
      <c r="C43" s="190"/>
      <c r="D43" s="110"/>
      <c r="E43" s="111"/>
      <c r="F43" s="149"/>
      <c r="G43" s="150"/>
      <c r="H43" s="150"/>
      <c r="I43" s="150"/>
      <c r="J43" s="150"/>
      <c r="K43" s="150"/>
      <c r="L43" s="150"/>
      <c r="M43" s="151"/>
      <c r="N43" s="32"/>
      <c r="Q43" s="55"/>
      <c r="R43" s="35"/>
      <c r="S43" s="57"/>
    </row>
    <row r="44" spans="1:20" s="33" customFormat="1" ht="56.25" customHeight="1" x14ac:dyDescent="0.2">
      <c r="A44" s="10" t="s">
        <v>69</v>
      </c>
      <c r="B44" s="71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64"/>
      <c r="D44" s="64"/>
      <c r="E44" s="64"/>
      <c r="F44" s="64"/>
      <c r="G44" s="64"/>
      <c r="H44" s="65"/>
      <c r="I44" s="181">
        <f>SUM(D37:M37,D39:M39,D41:M41,D43)</f>
        <v>0</v>
      </c>
      <c r="J44" s="182"/>
      <c r="K44" s="182"/>
      <c r="L44" s="182"/>
      <c r="M44" s="183"/>
      <c r="N44" s="32"/>
      <c r="P44" s="36"/>
      <c r="Q44" s="34"/>
      <c r="R44" s="58"/>
      <c r="S44" s="58"/>
      <c r="T44" s="34"/>
    </row>
    <row r="45" spans="1:20" s="33" customFormat="1" ht="17.25" customHeight="1" x14ac:dyDescent="0.25">
      <c r="A45" s="159" t="s">
        <v>70</v>
      </c>
      <c r="B45" s="70" t="s">
        <v>57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32"/>
      <c r="R45"/>
      <c r="S45" s="53"/>
    </row>
    <row r="46" spans="1:20" s="33" customFormat="1" ht="39.75" customHeight="1" x14ac:dyDescent="0.25">
      <c r="A46" s="159"/>
      <c r="B46" s="71" t="s">
        <v>108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32"/>
      <c r="P46" s="34"/>
      <c r="Q46" s="34"/>
      <c r="R46" s="34"/>
      <c r="S46" s="34"/>
      <c r="T46" s="34"/>
    </row>
    <row r="47" spans="1:20" s="33" customFormat="1" ht="21" customHeight="1" x14ac:dyDescent="0.25">
      <c r="A47" s="159"/>
      <c r="B47" s="72" t="s">
        <v>61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32"/>
      <c r="P47" s="35"/>
    </row>
    <row r="48" spans="1:20" s="27" customFormat="1" ht="25.5" customHeight="1" x14ac:dyDescent="0.2">
      <c r="A48" s="159"/>
      <c r="B48" s="158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7 pkt 1-3 ustawy o CHP"),"– 60 miesięcy od dnia rozstrzygnięcia aukcji.","")))</f>
        <v/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26"/>
      <c r="Q48" s="36"/>
    </row>
    <row r="49" spans="1:14" s="27" customFormat="1" ht="51.75" customHeight="1" x14ac:dyDescent="0.2">
      <c r="A49" s="166" t="s">
        <v>71</v>
      </c>
      <c r="B49" s="155" t="s">
        <v>107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7"/>
      <c r="N49" s="26"/>
    </row>
    <row r="50" spans="1:14" s="27" customFormat="1" ht="24" customHeight="1" x14ac:dyDescent="0.2">
      <c r="A50" s="167"/>
      <c r="B50" s="162" t="s">
        <v>62</v>
      </c>
      <c r="C50" s="160"/>
      <c r="D50" s="160"/>
      <c r="E50" s="163">
        <v>0</v>
      </c>
      <c r="F50" s="164"/>
      <c r="G50" s="164"/>
      <c r="H50" s="165"/>
      <c r="I50" s="160" t="s">
        <v>77</v>
      </c>
      <c r="J50" s="160"/>
      <c r="K50" s="160"/>
      <c r="L50" s="160"/>
      <c r="M50" s="161"/>
      <c r="N50" s="26"/>
    </row>
    <row r="51" spans="1:14" s="27" customFormat="1" ht="32.25" customHeight="1" x14ac:dyDescent="0.2">
      <c r="A51" s="167"/>
      <c r="B51" s="162" t="s">
        <v>63</v>
      </c>
      <c r="C51" s="160"/>
      <c r="D51" s="160"/>
      <c r="E51" s="160"/>
      <c r="F51" s="160"/>
      <c r="G51" s="160"/>
      <c r="H51" s="171">
        <f>IF(E50="","",(IF(E50=0,K31,"(Proszę wpisać obliczoną wysokość premii kogeneracyjnej skorygowanej)")))</f>
        <v>0</v>
      </c>
      <c r="I51" s="172"/>
      <c r="J51" s="172"/>
      <c r="K51" s="173"/>
      <c r="L51" s="169" t="s">
        <v>79</v>
      </c>
      <c r="M51" s="170"/>
      <c r="N51" s="26"/>
    </row>
    <row r="52" spans="1:14" s="27" customFormat="1" ht="19.5" customHeight="1" x14ac:dyDescent="0.2">
      <c r="A52" s="168"/>
      <c r="B52" s="37" t="s">
        <v>78</v>
      </c>
      <c r="C52" s="178" t="s">
        <v>64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9"/>
      <c r="N52" s="26"/>
    </row>
    <row r="53" spans="1:14" s="27" customFormat="1" ht="30" customHeight="1" x14ac:dyDescent="0.2">
      <c r="A53" s="38" t="s">
        <v>73</v>
      </c>
      <c r="B53" s="184" t="s">
        <v>74</v>
      </c>
      <c r="C53" s="185"/>
      <c r="D53" s="185"/>
      <c r="E53" s="185"/>
      <c r="F53" s="185"/>
      <c r="G53" s="185"/>
      <c r="H53" s="185"/>
      <c r="I53" s="185"/>
      <c r="J53" s="185"/>
      <c r="K53" s="186"/>
      <c r="L53" s="174" t="s">
        <v>11</v>
      </c>
      <c r="M53" s="174"/>
      <c r="N53" s="26"/>
    </row>
    <row r="54" spans="1:14" s="27" customFormat="1" ht="43.5" customHeight="1" x14ac:dyDescent="0.2">
      <c r="A54" s="154" t="s">
        <v>24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26"/>
    </row>
    <row r="55" spans="1:14" s="27" customFormat="1" ht="15.75" customHeight="1" x14ac:dyDescent="0.2">
      <c r="A55" s="73" t="s">
        <v>104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26"/>
    </row>
    <row r="56" spans="1:14" s="27" customFormat="1" ht="15.75" customHeight="1" x14ac:dyDescent="0.2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7"/>
      <c r="N56" s="26"/>
    </row>
    <row r="57" spans="1:14" s="27" customFormat="1" ht="18" customHeight="1" x14ac:dyDescent="0.2">
      <c r="A57" s="67" t="s">
        <v>25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26"/>
    </row>
    <row r="58" spans="1:14" s="27" customFormat="1" ht="30" customHeight="1" x14ac:dyDescent="0.2">
      <c r="A58" s="39" t="s">
        <v>0</v>
      </c>
      <c r="B58" s="152" t="s">
        <v>105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3" t="s">
        <v>11</v>
      </c>
      <c r="M58" s="153"/>
      <c r="N58" s="26"/>
    </row>
    <row r="59" spans="1:14" s="27" customFormat="1" ht="42.75" customHeight="1" x14ac:dyDescent="0.2">
      <c r="A59" s="39" t="s">
        <v>1</v>
      </c>
      <c r="B59" s="152" t="s">
        <v>106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3" t="s">
        <v>11</v>
      </c>
      <c r="M59" s="153"/>
      <c r="N59" s="26"/>
    </row>
    <row r="60" spans="1:14" s="27" customFormat="1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42"/>
      <c r="M60" s="43"/>
      <c r="N60" s="26"/>
    </row>
    <row r="61" spans="1:14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4" ht="18.75" customHeight="1" x14ac:dyDescent="0.2">
      <c r="A62" s="77" t="s">
        <v>45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44"/>
      <c r="N62" s="45"/>
    </row>
    <row r="63" spans="1:14" ht="29.25" customHeight="1" x14ac:dyDescent="0.2">
      <c r="A63" s="9">
        <v>1</v>
      </c>
      <c r="B63" s="61" t="s">
        <v>90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45"/>
    </row>
    <row r="64" spans="1:14" ht="20.25" customHeight="1" x14ac:dyDescent="0.2">
      <c r="A64" s="9">
        <v>2</v>
      </c>
      <c r="B64" s="180" t="s">
        <v>83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45"/>
    </row>
    <row r="65" spans="1:14" ht="66" customHeight="1" x14ac:dyDescent="0.2">
      <c r="A65" s="46">
        <v>3</v>
      </c>
      <c r="B65" s="61" t="s">
        <v>52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45"/>
    </row>
    <row r="66" spans="1:14" ht="18.75" customHeight="1" x14ac:dyDescent="0.2">
      <c r="A66" s="9">
        <v>4</v>
      </c>
      <c r="B66" s="61" t="s">
        <v>53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45"/>
    </row>
    <row r="67" spans="1:14" ht="101.25" customHeight="1" x14ac:dyDescent="0.2">
      <c r="A67" s="46">
        <v>5</v>
      </c>
      <c r="B67" s="60" t="s">
        <v>88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45"/>
    </row>
    <row r="68" spans="1:14" ht="36" customHeight="1" x14ac:dyDescent="0.2">
      <c r="A68" s="46">
        <v>6</v>
      </c>
      <c r="B68" s="62" t="s">
        <v>89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45"/>
    </row>
    <row r="69" spans="1:14" ht="21" customHeight="1" x14ac:dyDescent="0.2">
      <c r="A69" s="9">
        <v>7</v>
      </c>
      <c r="B69" s="61" t="s">
        <v>80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45"/>
    </row>
    <row r="70" spans="1:14" ht="66" customHeight="1" x14ac:dyDescent="0.2">
      <c r="A70" s="47">
        <v>8</v>
      </c>
      <c r="B70" s="60" t="s">
        <v>91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45"/>
    </row>
    <row r="71" spans="1:14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sheetProtection algorithmName="SHA-512" hashValue="aaPdA0RgeZwlVjgq6nV8wISDhvceDOxYh+T3vE4xMKUeMgIRnzwsyeEHBD8TyI8SWB5/1dMc6MSQiZa1x7avDg==" saltValue="xfmefDNktOXm5Efn+eRMuw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B42:C42">
    <cfRule type="containsText" dxfId="29" priority="8" operator="containsText" text="Rok">
      <formula>NOT(ISERROR(SEARCH("Rok",B42)))</formula>
    </cfRule>
    <cfRule type="containsText" dxfId="28" priority="9" operator="containsText" text="Rok">
      <formula>NOT(ISERROR(SEARCH("Rok",B42)))</formula>
    </cfRule>
  </conditionalFormatting>
  <conditionalFormatting sqref="B42:E42">
    <cfRule type="notContainsBlanks" dxfId="27" priority="26">
      <formula>LEN(TRIM(B42))&gt;0</formula>
    </cfRule>
  </conditionalFormatting>
  <conditionalFormatting sqref="B32:H32 B33:B34">
    <cfRule type="containsText" dxfId="26" priority="23" operator="containsText" text="Proszę określić rodzaj j.k.!">
      <formula>NOT(ISERROR(SEARCH("Proszę określić rodzaj j.k.!",B32)))</formula>
    </cfRule>
    <cfRule type="containsText" dxfId="25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B33:H33">
    <cfRule type="containsText" dxfId="24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  <cfRule type="containsText" dxfId="23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22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21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</conditionalFormatting>
  <conditionalFormatting sqref="B44:H44">
    <cfRule type="containsText" dxfId="20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19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18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B35:M35">
    <cfRule type="containsText" dxfId="17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6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5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C52 B52:B53 L53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D42:E42">
    <cfRule type="containsText" dxfId="13" priority="7" operator="containsText" text="20">
      <formula>NOT(ISERROR(SEARCH("20",D42)))</formula>
    </cfRule>
  </conditionalFormatting>
  <conditionalFormatting sqref="F42:M43 I44">
    <cfRule type="containsText" dxfId="12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F42:M43">
    <cfRule type="containsText" dxfId="1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G31">
    <cfRule type="containsText" dxfId="1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G31:J31">
    <cfRule type="containsText" dxfId="8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7" priority="21" operator="containsText" text="Proszę określić rodzaj j.k.!">
      <formula>NOT(ISERROR(SEARCH("Proszę określić rodzaj j.k.!",G31)))</formula>
    </cfRule>
    <cfRule type="containsText" dxfId="6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H51">
    <cfRule type="containsText" dxfId="5" priority="15" operator="containsText" text="(Proszę wpisać obliczoną wartość skorygowaną)">
      <formula>NOT(ISERROR(SEARCH("(Proszę wpisać obliczoną wartość skorygowaną)",H51)))</formula>
    </cfRule>
    <cfRule type="containsText" dxfId="4" priority="16" operator="containsText" text="Proszę wpisać wartość skorygowaną">
      <formula>NOT(ISERROR(SEARCH("Proszę wpisać wartość skorygowaną",H51)))</formula>
    </cfRule>
    <cfRule type="containsText" dxfId="3" priority="17" operator="containsText" text="Proszę wpisać wartość skorygowaną">
      <formula>NOT(ISERROR(SEARCH("Proszę wpisać wartość skorygowaną",H51)))</formula>
    </cfRule>
    <cfRule type="containsText" dxfId="2" priority="18" operator="containsText" text="Proszę wpisać wartość skorygowaną)">
      <formula>NOT(ISERROR(SEARCH("Proszę wpisać wartość skorygowaną)",H51)))</formula>
    </cfRule>
    <cfRule type="containsText" dxfId="1" priority="19" operator="containsText" text="Proszę wpisać wartość skorygowaną)">
      <formula>NOT(ISERROR(SEARCH("Proszę wpisać wartość skorygowaną)",H51)))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6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ROUNDDOWN(IF(I27&lt;70,(I27/100),1)*(IF((AND(OR(MOD(YEAR(I33),400)=0,AND(MOD(YEAR(I33),100)=0), (MOD(YEAR(I33),4)=0)),((I33-DATE(YEAR(I33),1,0)))&gt;=60)),((366-(I33-DATE(YEAR(I33),1,1)))),(366-(I33-DATE(YEAR(I33),1,0)))))*I23*24*0.9,3)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ROUNDDOWN(IF(I27&lt;70,(I27/100),1)*(IF((AND(OR(MOD(YEAR(I34),400)=0,AND(MOD(YEAR(I34),100)=0),(MOD(YEAR(I34),4)=0)),(I34-DATE(YEAR(I34),1,0))&gt;=60)),(((I34-DATE(YEAR(I34),1,0)))-1),(I34-DATE(YEAR(I34),1,0))))*I23*24*0.9,3)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7">
        <x14:dataValidation type="date" operator="greaterThan" allowBlank="1" showInputMessage="1" showErrorMessage="1" promptTitle="Format daty" prompt="Data musi zostać wpisana w formacie:_x000a_rrrr-mm-dd">
          <x14:formula1>
            <xm:f>DATE(YEAR(Arkusz2!A2),MONTH(Arkusz2!A2)+1,DAY(Arkusz2!A2)-1)</xm:f>
          </x14:formula1>
          <xm:sqref>I32:M32</xm:sqref>
        </x14:dataValidation>
        <x14:dataValidation type="date" operator="greaterThanOrEqual" allowBlank="1" showInputMessage="1" showErrorMessage="1" promptTitle="Format daty" prompt="Data musi zostać wpisana w formacie:_x000a_rrrr-mm-dd">
          <x14:formula1>
            <xm:f>DATE(YEAR(Arkusz2!A2),MONTH(Arkusz2!A2)+2,DAY(Arkusz2!A2))</xm:f>
          </x14:formula1>
          <xm:sqref>I33:M33</xm:sqref>
        </x14:dataValidation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3" sqref="A3"/>
    </sheetView>
  </sheetViews>
  <sheetFormatPr defaultColWidth="9.140625" defaultRowHeight="12.75" x14ac:dyDescent="0.2"/>
  <cols>
    <col min="1" max="1" width="72.28515625" style="1" customWidth="1"/>
    <col min="2" max="2" width="3.5703125" style="1" customWidth="1"/>
    <col min="3" max="3" width="21.5703125" style="1" customWidth="1"/>
    <col min="4" max="4" width="13.5703125" style="1" customWidth="1"/>
    <col min="5" max="5" width="48.28515625" style="1" customWidth="1"/>
    <col min="6" max="16384" width="9.140625" style="1"/>
  </cols>
  <sheetData>
    <row r="1" spans="1:5" x14ac:dyDescent="0.2">
      <c r="C1" s="1" t="s">
        <v>11</v>
      </c>
      <c r="E1" s="1" t="s">
        <v>11</v>
      </c>
    </row>
    <row r="2" spans="1:5" x14ac:dyDescent="0.2">
      <c r="A2" s="5">
        <v>45373</v>
      </c>
      <c r="C2" s="1" t="s">
        <v>22</v>
      </c>
      <c r="E2" s="1" t="s">
        <v>81</v>
      </c>
    </row>
    <row r="3" spans="1:5" ht="15" customHeight="1" x14ac:dyDescent="0.2">
      <c r="A3" s="2"/>
      <c r="C3" s="1" t="s">
        <v>23</v>
      </c>
      <c r="E3" s="1" t="s">
        <v>12</v>
      </c>
    </row>
    <row r="4" spans="1:5" x14ac:dyDescent="0.2">
      <c r="A4" s="2"/>
      <c r="E4" s="1" t="s">
        <v>13</v>
      </c>
    </row>
    <row r="5" spans="1:5" x14ac:dyDescent="0.2">
      <c r="C5" s="1" t="s">
        <v>11</v>
      </c>
      <c r="E5" s="1" t="s">
        <v>14</v>
      </c>
    </row>
    <row r="6" spans="1:5" x14ac:dyDescent="0.2">
      <c r="A6" s="1" t="s">
        <v>11</v>
      </c>
      <c r="C6" s="1" t="s">
        <v>10</v>
      </c>
      <c r="E6" s="1" t="s">
        <v>15</v>
      </c>
    </row>
    <row r="7" spans="1:5" x14ac:dyDescent="0.2">
      <c r="A7" s="4" t="s">
        <v>54</v>
      </c>
      <c r="C7" s="1" t="s">
        <v>9</v>
      </c>
      <c r="E7" s="1" t="s">
        <v>16</v>
      </c>
    </row>
    <row r="8" spans="1:5" x14ac:dyDescent="0.2">
      <c r="A8" s="4" t="s">
        <v>55</v>
      </c>
      <c r="E8" s="1" t="s">
        <v>17</v>
      </c>
    </row>
    <row r="9" spans="1:5" x14ac:dyDescent="0.2">
      <c r="A9" s="4" t="s">
        <v>56</v>
      </c>
      <c r="E9" s="1" t="s">
        <v>18</v>
      </c>
    </row>
    <row r="10" spans="1:5" ht="25.5" x14ac:dyDescent="0.2">
      <c r="A10" s="4" t="s">
        <v>111</v>
      </c>
      <c r="C10" s="1" t="s">
        <v>11</v>
      </c>
      <c r="E10" s="1" t="s">
        <v>19</v>
      </c>
    </row>
    <row r="11" spans="1:5" x14ac:dyDescent="0.2">
      <c r="A11" s="4"/>
      <c r="C11" s="1" t="s">
        <v>10</v>
      </c>
      <c r="E11" s="1" t="s">
        <v>20</v>
      </c>
    </row>
    <row r="12" spans="1:5" x14ac:dyDescent="0.2">
      <c r="A12" s="4"/>
      <c r="C12" s="1" t="s">
        <v>9</v>
      </c>
      <c r="E12" s="1" t="s">
        <v>21</v>
      </c>
    </row>
    <row r="13" spans="1:5" x14ac:dyDescent="0.2">
      <c r="A13" s="4"/>
    </row>
    <row r="14" spans="1:5" x14ac:dyDescent="0.2">
      <c r="A14" s="4"/>
    </row>
    <row r="15" spans="1:5" x14ac:dyDescent="0.2">
      <c r="A15" s="4"/>
    </row>
    <row r="16" spans="1:5" x14ac:dyDescent="0.2">
      <c r="A16" s="4"/>
      <c r="D16" s="1" t="s">
        <v>11</v>
      </c>
    </row>
    <row r="17" spans="1:4" x14ac:dyDescent="0.2">
      <c r="A17" s="4"/>
      <c r="C17" s="1" t="s">
        <v>11</v>
      </c>
      <c r="D17" s="1" t="s">
        <v>42</v>
      </c>
    </row>
    <row r="18" spans="1:4" x14ac:dyDescent="0.2">
      <c r="A18" s="4"/>
      <c r="C18" s="1" t="s">
        <v>26</v>
      </c>
      <c r="D18" s="1" t="s">
        <v>43</v>
      </c>
    </row>
    <row r="19" spans="1:4" x14ac:dyDescent="0.2">
      <c r="A19" s="4"/>
      <c r="C19" s="1" t="s">
        <v>27</v>
      </c>
    </row>
    <row r="20" spans="1:4" x14ac:dyDescent="0.2">
      <c r="A20" s="4"/>
      <c r="C20" s="1" t="s">
        <v>28</v>
      </c>
    </row>
    <row r="21" spans="1:4" x14ac:dyDescent="0.2">
      <c r="A21" s="4"/>
      <c r="C21" s="1" t="s">
        <v>29</v>
      </c>
    </row>
    <row r="22" spans="1:4" x14ac:dyDescent="0.2">
      <c r="A22" s="4"/>
      <c r="C22" s="1" t="s">
        <v>30</v>
      </c>
    </row>
    <row r="23" spans="1:4" x14ac:dyDescent="0.2">
      <c r="A23" s="4"/>
      <c r="C23" s="1" t="s">
        <v>31</v>
      </c>
    </row>
    <row r="24" spans="1:4" x14ac:dyDescent="0.2">
      <c r="A24" s="4" t="s">
        <v>11</v>
      </c>
      <c r="C24" s="1" t="s">
        <v>32</v>
      </c>
    </row>
    <row r="25" spans="1:4" x14ac:dyDescent="0.2">
      <c r="A25" s="4" t="s">
        <v>75</v>
      </c>
      <c r="C25" s="1" t="s">
        <v>33</v>
      </c>
    </row>
    <row r="26" spans="1:4" x14ac:dyDescent="0.2">
      <c r="A26" s="4" t="s">
        <v>76</v>
      </c>
      <c r="C26" s="1" t="s">
        <v>34</v>
      </c>
    </row>
    <row r="27" spans="1:4" x14ac:dyDescent="0.2">
      <c r="A27" s="4"/>
      <c r="C27" s="1" t="s">
        <v>35</v>
      </c>
    </row>
    <row r="28" spans="1:4" x14ac:dyDescent="0.2">
      <c r="A28" s="4"/>
      <c r="C28" s="1" t="s">
        <v>36</v>
      </c>
    </row>
    <row r="29" spans="1:4" x14ac:dyDescent="0.2">
      <c r="A29" s="4"/>
      <c r="C29" s="1" t="s">
        <v>37</v>
      </c>
    </row>
    <row r="30" spans="1:4" x14ac:dyDescent="0.2">
      <c r="A30" s="4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6oWCsp6S8b2c+Tu3jdHiKSBqSihUvQhvkXeeDYw+QqdGBaUsfMzM+NzbtaYKB6cEendQNOr8QysZycW8SA4adQ==" saltValue="SIrZ8yk5iBZUjadV3Sr8F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Gruszczyńska Sławomira</cp:lastModifiedBy>
  <cp:lastPrinted>2019-12-03T08:30:12Z</cp:lastPrinted>
  <dcterms:created xsi:type="dcterms:W3CDTF">2019-02-24T18:52:20Z</dcterms:created>
  <dcterms:modified xsi:type="dcterms:W3CDTF">2024-01-22T14:13:35Z</dcterms:modified>
</cp:coreProperties>
</file>